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dcsd-my.sharepoint.com/personal/e20212927_dekalbschoolsga_org/Documents/Desktop/"/>
    </mc:Choice>
  </mc:AlternateContent>
  <xr:revisionPtr revIDLastSave="125" documentId="8_{EBB63316-A87A-41CA-AEFC-24125AE07E41}" xr6:coauthVersionLast="47" xr6:coauthVersionMax="47" xr10:uidLastSave="{57E10051-052A-44C3-96BB-345FC65E2393}"/>
  <bookViews>
    <workbookView xWindow="-28920" yWindow="-3330" windowWidth="29040" windowHeight="15840" xr2:uid="{259C3B71-1DB4-4FE4-88F0-9E17C04DDCBD}"/>
  </bookViews>
  <sheets>
    <sheet name="PY to CY Comparison Graph" sheetId="3" r:id="rId1"/>
    <sheet name="PY Comparison Tables" sheetId="1"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1" l="1"/>
  <c r="C18" i="1"/>
  <c r="C17" i="1"/>
  <c r="C16" i="1"/>
  <c r="C9" i="1" l="1"/>
  <c r="C8" i="1"/>
  <c r="C7" i="1"/>
  <c r="B20" i="1" l="1"/>
  <c r="D18" i="1"/>
  <c r="D17" i="1"/>
  <c r="D16" i="1"/>
  <c r="C10" i="1"/>
  <c r="B10" i="1"/>
  <c r="D9" i="1"/>
  <c r="D8" i="1"/>
  <c r="D7" i="1"/>
  <c r="D10" i="1" l="1"/>
  <c r="D19" i="1" l="1"/>
  <c r="C20" i="1"/>
  <c r="D20" i="1" l="1"/>
</calcChain>
</file>

<file path=xl/sharedStrings.xml><?xml version="1.0" encoding="utf-8"?>
<sst xmlns="http://schemas.openxmlformats.org/spreadsheetml/2006/main" count="25" uniqueCount="19">
  <si>
    <t>Difference</t>
  </si>
  <si>
    <t>State Revenue</t>
  </si>
  <si>
    <t>Local Revenue</t>
  </si>
  <si>
    <t>Other Revenue</t>
  </si>
  <si>
    <t>Total Revenue</t>
  </si>
  <si>
    <t>Instruction</t>
  </si>
  <si>
    <t>Pupil Services</t>
  </si>
  <si>
    <t>Maintenance and Operation</t>
  </si>
  <si>
    <t>Other Functions</t>
  </si>
  <si>
    <t>Total Expenditures</t>
  </si>
  <si>
    <t xml:space="preserve">Revenues: </t>
  </si>
  <si>
    <t xml:space="preserve">Expenditures: </t>
  </si>
  <si>
    <t>DEKALB COUNTY BOARD OF EDUCATION</t>
  </si>
  <si>
    <t>GENERAL FUND - PRIOR YEAR COMPARISON</t>
  </si>
  <si>
    <t>Description</t>
  </si>
  <si>
    <t>GENERAL FUND - PRIOR YEAR COMPARISON CHARTS</t>
  </si>
  <si>
    <t>FY22 - Prior Fiscal Year</t>
  </si>
  <si>
    <t>FY23 - Current Fiscal Year</t>
  </si>
  <si>
    <t>September - 09/30/2022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</si>
</sst>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b/>
      <sz val="11"/>
      <color theme="1"/>
      <name val="Calibri"/>
      <family val="2"/>
    </font>
    <font>
      <sz val="11"/>
      <color rgb="FF000000"/>
      <name val="Calibri"/>
      <family val="2"/>
      <scheme val="minor"/>
    </font>
    <font>
      <sz val="11"/>
      <color theme="1"/>
      <name val="Calibri"/>
      <family val="2"/>
    </font>
    <font>
      <i/>
      <sz val="11"/>
      <color theme="1"/>
      <name val="Calibri"/>
      <family val="2"/>
      <scheme val="minor"/>
    </font>
    <font>
      <i/>
      <sz val="14"/>
      <color theme="1"/>
      <name val="Calibri"/>
      <family val="2"/>
      <scheme val="minor"/>
    </font>
    <font>
      <sz val="12"/>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40">
    <xf numFmtId="0" fontId="0" fillId="0" borderId="0" xfId="0"/>
    <xf numFmtId="0" fontId="0" fillId="0" borderId="0" xfId="0" applyAlignment="1">
      <alignment horizontal="center"/>
    </xf>
    <xf numFmtId="38" fontId="0" fillId="0" borderId="1" xfId="0" applyNumberFormat="1" applyBorder="1"/>
    <xf numFmtId="0" fontId="0" fillId="0" borderId="3" xfId="0" applyBorder="1"/>
    <xf numFmtId="38" fontId="0" fillId="0" borderId="0" xfId="0" applyNumberFormat="1" applyBorder="1"/>
    <xf numFmtId="0" fontId="1" fillId="0" borderId="3" xfId="0" applyFont="1" applyBorder="1"/>
    <xf numFmtId="0" fontId="0" fillId="0" borderId="6" xfId="0" applyBorder="1"/>
    <xf numFmtId="0" fontId="0" fillId="0" borderId="7" xfId="0" applyBorder="1"/>
    <xf numFmtId="0" fontId="0" fillId="0" borderId="8" xfId="0" applyBorder="1"/>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3" borderId="0" xfId="0" applyFill="1"/>
    <xf numFmtId="0" fontId="1" fillId="0" borderId="6" xfId="0" applyFont="1" applyBorder="1"/>
    <xf numFmtId="164" fontId="0" fillId="0" borderId="2" xfId="1" applyNumberFormat="1" applyFont="1" applyBorder="1"/>
    <xf numFmtId="164" fontId="3" fillId="0" borderId="5" xfId="1" applyNumberFormat="1" applyFont="1" applyBorder="1"/>
    <xf numFmtId="3" fontId="0" fillId="0" borderId="0" xfId="0" applyNumberFormat="1"/>
    <xf numFmtId="164" fontId="3" fillId="0" borderId="5" xfId="0" applyNumberFormat="1" applyFont="1" applyBorder="1"/>
    <xf numFmtId="164" fontId="0" fillId="0" borderId="0" xfId="0" applyNumberFormat="1"/>
    <xf numFmtId="10" fontId="0" fillId="0" borderId="0" xfId="2" applyNumberFormat="1" applyFont="1"/>
    <xf numFmtId="164" fontId="3" fillId="0" borderId="4" xfId="0" applyNumberFormat="1" applyFont="1" applyFill="1" applyBorder="1"/>
    <xf numFmtId="38" fontId="6" fillId="0" borderId="0" xfId="0" applyNumberFormat="1" applyFont="1" applyBorder="1" applyAlignment="1">
      <alignment vertical="center"/>
    </xf>
    <xf numFmtId="0" fontId="7" fillId="3" borderId="0" xfId="0" applyFont="1" applyFill="1"/>
    <xf numFmtId="0" fontId="0" fillId="3" borderId="0" xfId="0" applyFill="1" applyBorder="1"/>
    <xf numFmtId="0" fontId="9" fillId="3" borderId="0" xfId="0" applyFont="1" applyFill="1" applyBorder="1" applyAlignment="1">
      <alignment vertical="top" wrapText="1"/>
    </xf>
    <xf numFmtId="0" fontId="4" fillId="2" borderId="10" xfId="0" applyFont="1" applyFill="1" applyBorder="1" applyAlignment="1">
      <alignment horizontal="center" vertical="center" wrapText="1"/>
    </xf>
    <xf numFmtId="0" fontId="4" fillId="2" borderId="13" xfId="0" applyFont="1" applyFill="1" applyBorder="1" applyAlignment="1">
      <alignment horizontal="center" vertical="center" wrapText="1"/>
    </xf>
    <xf numFmtId="3" fontId="5" fillId="0" borderId="0" xfId="0" applyNumberFormat="1" applyFont="1" applyFill="1"/>
    <xf numFmtId="14" fontId="1" fillId="3" borderId="0" xfId="0" applyNumberFormat="1" applyFont="1" applyFill="1" applyAlignment="1">
      <alignment horizontal="center"/>
    </xf>
    <xf numFmtId="14" fontId="1" fillId="3" borderId="0" xfId="0" applyNumberFormat="1" applyFont="1" applyFill="1" applyBorder="1" applyAlignment="1">
      <alignment horizontal="center"/>
    </xf>
    <xf numFmtId="0" fontId="8" fillId="3" borderId="0" xfId="0" applyFont="1" applyFill="1" applyBorder="1" applyAlignment="1">
      <alignment horizontal="center"/>
    </xf>
    <xf numFmtId="43" fontId="0" fillId="0" borderId="0" xfId="1" applyFont="1"/>
    <xf numFmtId="0" fontId="1" fillId="3" borderId="0" xfId="0" applyFont="1" applyFill="1" applyAlignment="1">
      <alignment horizontal="center"/>
    </xf>
    <xf numFmtId="14" fontId="1" fillId="3" borderId="0" xfId="0" applyNumberFormat="1" applyFont="1" applyFill="1" applyAlignment="1">
      <alignment horizontal="center"/>
    </xf>
    <xf numFmtId="0" fontId="1" fillId="0" borderId="0" xfId="0" applyFont="1" applyAlignment="1">
      <alignment horizontal="center"/>
    </xf>
    <xf numFmtId="14" fontId="1" fillId="0" borderId="0" xfId="0" applyNumberFormat="1" applyFont="1" applyAlignment="1">
      <alignment horizont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164" fontId="10" fillId="0" borderId="4" xfId="0" applyNumberFormat="1" applyFont="1" applyFill="1" applyBorder="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Expenditures Comparison</a:t>
            </a:r>
            <a:endParaRPr lang="en-US"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 Tables'!$B$15</c:f>
              <c:strCache>
                <c:ptCount val="1"/>
                <c:pt idx="0">
                  <c:v>FY22 - Prior Fiscal Year</c:v>
                </c:pt>
              </c:strCache>
            </c:strRef>
          </c:tx>
          <c:spPr>
            <a:solidFill>
              <a:schemeClr val="accent1"/>
            </a:solidFill>
            <a:ln>
              <a:noFill/>
            </a:ln>
            <a:effectLst/>
            <a:sp3d/>
          </c:spPr>
          <c:invertIfNegative val="0"/>
          <c:cat>
            <c:strRef>
              <c:f>'PY Comparison Tables'!$A$16:$A$20</c:f>
              <c:strCache>
                <c:ptCount val="5"/>
                <c:pt idx="0">
                  <c:v>Instruction</c:v>
                </c:pt>
                <c:pt idx="1">
                  <c:v>Pupil Services</c:v>
                </c:pt>
                <c:pt idx="2">
                  <c:v>Maintenance and Operation</c:v>
                </c:pt>
                <c:pt idx="3">
                  <c:v>Other Functions</c:v>
                </c:pt>
                <c:pt idx="4">
                  <c:v>Total Expenditures</c:v>
                </c:pt>
              </c:strCache>
            </c:strRef>
          </c:cat>
          <c:val>
            <c:numRef>
              <c:f>'PY Comparison Tables'!$B$16:$B$20</c:f>
              <c:numCache>
                <c:formatCode>#,##0</c:formatCode>
                <c:ptCount val="5"/>
                <c:pt idx="0">
                  <c:v>71536144</c:v>
                </c:pt>
                <c:pt idx="1">
                  <c:v>6274002</c:v>
                </c:pt>
                <c:pt idx="2">
                  <c:v>8211586</c:v>
                </c:pt>
                <c:pt idx="3">
                  <c:v>17856989</c:v>
                </c:pt>
                <c:pt idx="4" formatCode="_(* #,##0_);_(* \(#,##0\);_(* &quot;-&quot;??_);_(@_)">
                  <c:v>103878721</c:v>
                </c:pt>
              </c:numCache>
            </c:numRef>
          </c:val>
          <c:extLst>
            <c:ext xmlns:c16="http://schemas.microsoft.com/office/drawing/2014/chart" uri="{C3380CC4-5D6E-409C-BE32-E72D297353CC}">
              <c16:uniqueId val="{00000000-FD9C-44DF-9FFF-8C9AAF5B3ACA}"/>
            </c:ext>
          </c:extLst>
        </c:ser>
        <c:ser>
          <c:idx val="1"/>
          <c:order val="1"/>
          <c:tx>
            <c:strRef>
              <c:f>'PY Comparison Tables'!$C$15</c:f>
              <c:strCache>
                <c:ptCount val="1"/>
                <c:pt idx="0">
                  <c:v>FY23 - Current Fiscal Year</c:v>
                </c:pt>
              </c:strCache>
            </c:strRef>
          </c:tx>
          <c:spPr>
            <a:solidFill>
              <a:schemeClr val="accent2"/>
            </a:solidFill>
            <a:ln>
              <a:noFill/>
            </a:ln>
            <a:effectLst/>
            <a:sp3d/>
          </c:spPr>
          <c:invertIfNegative val="0"/>
          <c:cat>
            <c:strRef>
              <c:f>'PY Comparison Tables'!$A$16:$A$20</c:f>
              <c:strCache>
                <c:ptCount val="5"/>
                <c:pt idx="0">
                  <c:v>Instruction</c:v>
                </c:pt>
                <c:pt idx="1">
                  <c:v>Pupil Services</c:v>
                </c:pt>
                <c:pt idx="2">
                  <c:v>Maintenance and Operation</c:v>
                </c:pt>
                <c:pt idx="3">
                  <c:v>Other Functions</c:v>
                </c:pt>
                <c:pt idx="4">
                  <c:v>Total Expenditures</c:v>
                </c:pt>
              </c:strCache>
            </c:strRef>
          </c:cat>
          <c:val>
            <c:numRef>
              <c:f>'PY Comparison Tables'!$C$16:$C$20</c:f>
              <c:numCache>
                <c:formatCode>#,##0_);[Red]\(#,##0\)</c:formatCode>
                <c:ptCount val="5"/>
                <c:pt idx="0">
                  <c:v>70514974.530001581</c:v>
                </c:pt>
                <c:pt idx="1">
                  <c:v>6535361.8799999729</c:v>
                </c:pt>
                <c:pt idx="2">
                  <c:v>9749684.3799999692</c:v>
                </c:pt>
                <c:pt idx="3">
                  <c:v>19185523.919999927</c:v>
                </c:pt>
                <c:pt idx="4" formatCode="_(* #,##0_);_(* \(#,##0\);_(* &quot;-&quot;??_);_(@_)">
                  <c:v>105985544.71000144</c:v>
                </c:pt>
              </c:numCache>
            </c:numRef>
          </c:val>
          <c:extLst>
            <c:ext xmlns:c16="http://schemas.microsoft.com/office/drawing/2014/chart" uri="{C3380CC4-5D6E-409C-BE32-E72D297353CC}">
              <c16:uniqueId val="{00000001-FD9C-44DF-9FFF-8C9AAF5B3ACA}"/>
            </c:ext>
          </c:extLst>
        </c:ser>
        <c:dLbls>
          <c:showLegendKey val="0"/>
          <c:showVal val="0"/>
          <c:showCatName val="0"/>
          <c:showSerName val="0"/>
          <c:showPercent val="0"/>
          <c:showBubbleSize val="0"/>
        </c:dLbls>
        <c:gapWidth val="150"/>
        <c:shape val="box"/>
        <c:axId val="1089799999"/>
        <c:axId val="1089810815"/>
        <c:axId val="0"/>
      </c:bar3DChart>
      <c:catAx>
        <c:axId val="108979999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810815"/>
        <c:crosses val="autoZero"/>
        <c:auto val="1"/>
        <c:lblAlgn val="ctr"/>
        <c:lblOffset val="100"/>
        <c:noMultiLvlLbl val="0"/>
      </c:catAx>
      <c:valAx>
        <c:axId val="108981081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799999"/>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Revenues</a:t>
            </a:r>
            <a:r>
              <a:rPr lang="en-US" b="1" baseline="0"/>
              <a:t> Comparison</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 Tables'!$B$6</c:f>
              <c:strCache>
                <c:ptCount val="1"/>
                <c:pt idx="0">
                  <c:v>FY22 - Prior Fiscal Year</c:v>
                </c:pt>
              </c:strCache>
            </c:strRef>
          </c:tx>
          <c:spPr>
            <a:solidFill>
              <a:schemeClr val="accent6"/>
            </a:solidFill>
            <a:ln>
              <a:noFill/>
            </a:ln>
            <a:effectLst/>
            <a:sp3d/>
          </c:spPr>
          <c:invertIfNegative val="0"/>
          <c:cat>
            <c:strRef>
              <c:f>'PY Comparison Tables'!$A$7:$A$10</c:f>
              <c:strCache>
                <c:ptCount val="4"/>
                <c:pt idx="0">
                  <c:v>Local Revenue</c:v>
                </c:pt>
                <c:pt idx="1">
                  <c:v>State Revenue</c:v>
                </c:pt>
                <c:pt idx="2">
                  <c:v>Other Revenue</c:v>
                </c:pt>
                <c:pt idx="3">
                  <c:v>Total Revenue</c:v>
                </c:pt>
              </c:strCache>
            </c:strRef>
          </c:cat>
          <c:val>
            <c:numRef>
              <c:f>'PY Comparison Tables'!$B$7:$B$10</c:f>
              <c:numCache>
                <c:formatCode>#,##0</c:formatCode>
                <c:ptCount val="4"/>
                <c:pt idx="0">
                  <c:v>60945747</c:v>
                </c:pt>
                <c:pt idx="1">
                  <c:v>47963122</c:v>
                </c:pt>
                <c:pt idx="2">
                  <c:v>3812</c:v>
                </c:pt>
                <c:pt idx="3" formatCode="_(* #,##0_);_(* \(#,##0\);_(* &quot;-&quot;??_);_(@_)">
                  <c:v>108912681</c:v>
                </c:pt>
              </c:numCache>
            </c:numRef>
          </c:val>
          <c:extLst>
            <c:ext xmlns:c16="http://schemas.microsoft.com/office/drawing/2014/chart" uri="{C3380CC4-5D6E-409C-BE32-E72D297353CC}">
              <c16:uniqueId val="{00000000-F4F6-4A4A-885F-0D6CE4E4C70E}"/>
            </c:ext>
          </c:extLst>
        </c:ser>
        <c:ser>
          <c:idx val="1"/>
          <c:order val="1"/>
          <c:tx>
            <c:strRef>
              <c:f>'PY Comparison Tables'!$C$6</c:f>
              <c:strCache>
                <c:ptCount val="1"/>
                <c:pt idx="0">
                  <c:v>FY23 - Current Fiscal Year</c:v>
                </c:pt>
              </c:strCache>
            </c:strRef>
          </c:tx>
          <c:spPr>
            <a:solidFill>
              <a:schemeClr val="accent5"/>
            </a:solidFill>
            <a:ln>
              <a:noFill/>
            </a:ln>
            <a:effectLst/>
            <a:sp3d/>
          </c:spPr>
          <c:invertIfNegative val="0"/>
          <c:cat>
            <c:strRef>
              <c:f>'PY Comparison Tables'!$A$7:$A$10</c:f>
              <c:strCache>
                <c:ptCount val="4"/>
                <c:pt idx="0">
                  <c:v>Local Revenue</c:v>
                </c:pt>
                <c:pt idx="1">
                  <c:v>State Revenue</c:v>
                </c:pt>
                <c:pt idx="2">
                  <c:v>Other Revenue</c:v>
                </c:pt>
                <c:pt idx="3">
                  <c:v>Total Revenue</c:v>
                </c:pt>
              </c:strCache>
            </c:strRef>
          </c:cat>
          <c:val>
            <c:numRef>
              <c:f>'PY Comparison Tables'!$C$7:$C$10</c:f>
              <c:numCache>
                <c:formatCode>#,##0</c:formatCode>
                <c:ptCount val="4"/>
                <c:pt idx="0">
                  <c:v>232065648.81</c:v>
                </c:pt>
                <c:pt idx="1">
                  <c:v>48556637</c:v>
                </c:pt>
                <c:pt idx="2">
                  <c:v>278710.13</c:v>
                </c:pt>
                <c:pt idx="3" formatCode="_(* #,##0_);_(* \(#,##0\);_(* &quot;-&quot;??_);_(@_)">
                  <c:v>280900995.94</c:v>
                </c:pt>
              </c:numCache>
            </c:numRef>
          </c:val>
          <c:extLst>
            <c:ext xmlns:c16="http://schemas.microsoft.com/office/drawing/2014/chart" uri="{C3380CC4-5D6E-409C-BE32-E72D297353CC}">
              <c16:uniqueId val="{00000001-F4F6-4A4A-885F-0D6CE4E4C70E}"/>
            </c:ext>
          </c:extLst>
        </c:ser>
        <c:dLbls>
          <c:showLegendKey val="0"/>
          <c:showVal val="0"/>
          <c:showCatName val="0"/>
          <c:showSerName val="0"/>
          <c:showPercent val="0"/>
          <c:showBubbleSize val="0"/>
        </c:dLbls>
        <c:gapWidth val="150"/>
        <c:shape val="box"/>
        <c:axId val="250133423"/>
        <c:axId val="250114287"/>
        <c:axId val="0"/>
      </c:bar3DChart>
      <c:catAx>
        <c:axId val="2501334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14287"/>
        <c:crosses val="autoZero"/>
        <c:auto val="1"/>
        <c:lblAlgn val="ctr"/>
        <c:lblOffset val="100"/>
        <c:noMultiLvlLbl val="0"/>
      </c:catAx>
      <c:valAx>
        <c:axId val="2501142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33423"/>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13607</xdr:colOff>
      <xdr:row>25</xdr:row>
      <xdr:rowOff>95249</xdr:rowOff>
    </xdr:from>
    <xdr:to>
      <xdr:col>13</xdr:col>
      <xdr:colOff>597013</xdr:colOff>
      <xdr:row>32</xdr:row>
      <xdr:rowOff>0</xdr:rowOff>
    </xdr:to>
    <xdr:sp macro="" textlink="">
      <xdr:nvSpPr>
        <xdr:cNvPr id="2" name="TextBox 1">
          <a:extLst>
            <a:ext uri="{FF2B5EF4-FFF2-40B4-BE49-F238E27FC236}">
              <a16:creationId xmlns:a16="http://schemas.microsoft.com/office/drawing/2014/main" id="{925DA79B-51C1-4068-9A4B-E41F17281127}"/>
            </a:ext>
          </a:extLst>
        </xdr:cNvPr>
        <xdr:cNvSpPr txBox="1"/>
      </xdr:nvSpPr>
      <xdr:spPr>
        <a:xfrm>
          <a:off x="394607" y="4857749"/>
          <a:ext cx="7949406" cy="13229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ysClr val="windowText" lastClr="000000"/>
              </a:solidFill>
            </a:rPr>
            <a:t>Local revenue</a:t>
          </a:r>
          <a:r>
            <a:rPr lang="en-US" sz="1200" baseline="0">
              <a:solidFill>
                <a:sysClr val="windowText" lastClr="000000"/>
              </a:solidFill>
            </a:rPr>
            <a:t> recognition attributable to September increased due to earlier receipt of property tax collections than in previous years. The property tax revenue collection cycle for the District has compressed around ten days. Therefore, whereas the District's</a:t>
          </a:r>
          <a:r>
            <a:rPr lang="en-US" sz="1200" baseline="0">
              <a:solidFill>
                <a:sysClr val="windowText" lastClr="000000"/>
              </a:solidFill>
              <a:latin typeface="+mn-lt"/>
              <a:ea typeface="+mn-ea"/>
              <a:cs typeface="+mn-cs"/>
            </a:rPr>
            <a:t> largest single distribution in FY22 was received in October, the largest single distribution for FY23 was recieved toward the end of September.  While this changes the month the revenue is attributable to, it does not substantially change the total annual collection expected. Property tax receipts received during first quarter operations will be used to cover expenditures for the remainder of the fiscal year. </a:t>
          </a:r>
        </a:p>
      </xdr:txBody>
    </xdr:sp>
    <xdr:clientData/>
  </xdr:twoCellAnchor>
  <xdr:twoCellAnchor>
    <xdr:from>
      <xdr:col>1</xdr:col>
      <xdr:colOff>3995</xdr:colOff>
      <xdr:row>54</xdr:row>
      <xdr:rowOff>136883</xdr:rowOff>
    </xdr:from>
    <xdr:to>
      <xdr:col>13</xdr:col>
      <xdr:colOff>586154</xdr:colOff>
      <xdr:row>59</xdr:row>
      <xdr:rowOff>52917</xdr:rowOff>
    </xdr:to>
    <xdr:sp macro="" textlink="">
      <xdr:nvSpPr>
        <xdr:cNvPr id="10" name="TextBox 9">
          <a:extLst>
            <a:ext uri="{FF2B5EF4-FFF2-40B4-BE49-F238E27FC236}">
              <a16:creationId xmlns:a16="http://schemas.microsoft.com/office/drawing/2014/main" id="{58CE7D9F-6A6F-4765-954C-98589C62D3B0}"/>
            </a:ext>
          </a:extLst>
        </xdr:cNvPr>
        <xdr:cNvSpPr txBox="1"/>
      </xdr:nvSpPr>
      <xdr:spPr>
        <a:xfrm>
          <a:off x="384995" y="10508550"/>
          <a:ext cx="7948159" cy="9426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aseline="0">
              <a:solidFill>
                <a:sysClr val="windowText" lastClr="000000"/>
              </a:solidFill>
              <a:latin typeface="+mn-lt"/>
              <a:ea typeface="+mn-ea"/>
              <a:cs typeface="+mn-cs"/>
            </a:rPr>
            <a:t>Amounts</a:t>
          </a:r>
          <a:r>
            <a:rPr lang="en-US" sz="1200">
              <a:solidFill>
                <a:sysClr val="windowText" lastClr="000000"/>
              </a:solidFill>
              <a:latin typeface="+mn-lt"/>
              <a:ea typeface="+mn-ea"/>
              <a:cs typeface="+mn-cs"/>
            </a:rPr>
            <a:t> attributable to the General Fund were</a:t>
          </a:r>
          <a:r>
            <a:rPr lang="en-US" sz="1200" baseline="0">
              <a:solidFill>
                <a:sysClr val="windowText" lastClr="000000"/>
              </a:solidFill>
              <a:latin typeface="+mn-lt"/>
              <a:ea typeface="+mn-ea"/>
              <a:cs typeface="+mn-cs"/>
            </a:rPr>
            <a:t> largely </a:t>
          </a:r>
          <a:r>
            <a:rPr lang="en-US" sz="1200">
              <a:solidFill>
                <a:sysClr val="windowText" lastClr="000000"/>
              </a:solidFill>
              <a:latin typeface="+mn-lt"/>
              <a:ea typeface="+mn-ea"/>
              <a:cs typeface="+mn-cs"/>
            </a:rPr>
            <a:t>comparable to the previous reporting period,</a:t>
          </a:r>
          <a:r>
            <a:rPr lang="en-US" sz="1200" baseline="0">
              <a:solidFill>
                <a:sysClr val="windowText" lastClr="000000"/>
              </a:solidFill>
              <a:latin typeface="+mn-lt"/>
              <a:ea typeface="+mn-ea"/>
              <a:cs typeface="+mn-cs"/>
            </a:rPr>
            <a:t> with a modest and expected overall increase of two percent. Expenditures attributable to instructional services were down as compared to the previous year, driven by net decreases in the total cost of teachers and substitutes. While the average cost of single educator has increased, declines in staffing due to the nation-wide educator shortage offsets individual cost increases. </a:t>
          </a:r>
          <a:endParaRPr lang="en-US" sz="1200">
            <a:solidFill>
              <a:sysClr val="windowText" lastClr="000000"/>
            </a:solidFill>
            <a:latin typeface="+mn-lt"/>
            <a:ea typeface="+mn-ea"/>
            <a:cs typeface="+mn-cs"/>
          </a:endParaRPr>
        </a:p>
      </xdr:txBody>
    </xdr:sp>
    <xdr:clientData/>
  </xdr:twoCellAnchor>
  <xdr:twoCellAnchor>
    <xdr:from>
      <xdr:col>1</xdr:col>
      <xdr:colOff>14645</xdr:colOff>
      <xdr:row>34</xdr:row>
      <xdr:rowOff>42843</xdr:rowOff>
    </xdr:from>
    <xdr:to>
      <xdr:col>13</xdr:col>
      <xdr:colOff>588466</xdr:colOff>
      <xdr:row>54</xdr:row>
      <xdr:rowOff>111472</xdr:rowOff>
    </xdr:to>
    <xdr:graphicFrame macro="">
      <xdr:nvGraphicFramePr>
        <xdr:cNvPr id="8" name="Chart 7">
          <a:extLst>
            <a:ext uri="{FF2B5EF4-FFF2-40B4-BE49-F238E27FC236}">
              <a16:creationId xmlns:a16="http://schemas.microsoft.com/office/drawing/2014/main" id="{81AC605A-F596-4D14-8C86-53D8D5272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3</xdr:row>
      <xdr:rowOff>180974</xdr:rowOff>
    </xdr:from>
    <xdr:to>
      <xdr:col>13</xdr:col>
      <xdr:colOff>590550</xdr:colOff>
      <xdr:row>25</xdr:row>
      <xdr:rowOff>71437</xdr:rowOff>
    </xdr:to>
    <xdr:graphicFrame macro="">
      <xdr:nvGraphicFramePr>
        <xdr:cNvPr id="6" name="Chart 5">
          <a:extLst>
            <a:ext uri="{FF2B5EF4-FFF2-40B4-BE49-F238E27FC236}">
              <a16:creationId xmlns:a16="http://schemas.microsoft.com/office/drawing/2014/main" id="{D62B89F9-4057-4ECB-88EC-FBFA8DE5D1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20212927\AppData\Local\Microsoft\Windows\INetCache\Content.Outlook\TZ7O4TZG\2022_09%20FY2023%20ROLLUP%20FINANCIAL%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FUND"/>
      <sheetName val="DATA for CHARTS (2023)"/>
      <sheetName val="Budget vs Actual (2023)"/>
      <sheetName val="YTD EXPENDITURES by FUNCTION"/>
      <sheetName val="YTD EXPENDITURES by FUNCTIO (2"/>
      <sheetName val="DCSD Revenue Budget vs Actual"/>
      <sheetName val="SPECIAL REVENUE"/>
      <sheetName val="DEBT SERVICE"/>
      <sheetName val="CAPITAL PROJECTS"/>
      <sheetName val="SCHOOL NUTRITION"/>
    </sheetNames>
    <sheetDataSet>
      <sheetData sheetId="0">
        <row r="8">
          <cell r="D8">
            <v>232065648.81</v>
          </cell>
        </row>
        <row r="9">
          <cell r="D9">
            <v>278710.13</v>
          </cell>
        </row>
        <row r="10">
          <cell r="D10">
            <v>48556637</v>
          </cell>
        </row>
        <row r="11">
          <cell r="D11">
            <v>0</v>
          </cell>
        </row>
        <row r="13">
          <cell r="D13">
            <v>70514974.530001581</v>
          </cell>
        </row>
        <row r="14">
          <cell r="D14">
            <v>6535361.8799999729</v>
          </cell>
        </row>
        <row r="21">
          <cell r="D21">
            <v>9749684.3799999692</v>
          </cell>
        </row>
        <row r="29">
          <cell r="D29">
            <v>105985544.71000144</v>
          </cell>
        </row>
      </sheetData>
      <sheetData sheetId="1"/>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3A334-2A9D-43E3-BDB2-522DD4C14BEB}">
  <sheetPr>
    <pageSetUpPr fitToPage="1"/>
  </sheetPr>
  <dimension ref="A1:AY60"/>
  <sheetViews>
    <sheetView tabSelected="1" topLeftCell="A17" zoomScale="130" zoomScaleNormal="130" workbookViewId="0">
      <selection activeCell="Q29" sqref="Q29"/>
    </sheetView>
  </sheetViews>
  <sheetFormatPr defaultColWidth="9.140625" defaultRowHeight="15" x14ac:dyDescent="0.25"/>
  <cols>
    <col min="1" max="1" width="5.7109375" style="11" customWidth="1"/>
    <col min="2" max="10" width="9.140625" style="11"/>
    <col min="11" max="11" width="9.140625" style="11" customWidth="1"/>
    <col min="12" max="13" width="9.140625" style="11"/>
    <col min="14" max="14" width="9.140625" style="11" customWidth="1"/>
    <col min="15" max="15" width="6.5703125" style="11" customWidth="1"/>
    <col min="52" max="16384" width="9.140625" style="11"/>
  </cols>
  <sheetData>
    <row r="1" spans="1:14" x14ac:dyDescent="0.25">
      <c r="A1" s="31" t="s">
        <v>12</v>
      </c>
      <c r="B1" s="31"/>
      <c r="C1" s="31"/>
      <c r="D1" s="31"/>
      <c r="E1" s="31"/>
      <c r="F1" s="31"/>
      <c r="G1" s="31"/>
      <c r="H1" s="31"/>
      <c r="I1" s="31"/>
      <c r="J1" s="31"/>
      <c r="K1" s="31"/>
      <c r="L1" s="31"/>
      <c r="M1" s="31"/>
      <c r="N1" s="31"/>
    </row>
    <row r="2" spans="1:14" x14ac:dyDescent="0.25">
      <c r="A2" s="31" t="s">
        <v>15</v>
      </c>
      <c r="B2" s="31"/>
      <c r="C2" s="31"/>
      <c r="D2" s="31"/>
      <c r="E2" s="31"/>
      <c r="F2" s="31"/>
      <c r="G2" s="31"/>
      <c r="H2" s="31"/>
      <c r="I2" s="31"/>
      <c r="J2" s="31"/>
      <c r="K2" s="31"/>
      <c r="L2" s="31"/>
      <c r="M2" s="31"/>
      <c r="N2" s="31"/>
    </row>
    <row r="3" spans="1:14" x14ac:dyDescent="0.25">
      <c r="A3" s="32" t="s">
        <v>18</v>
      </c>
      <c r="B3" s="32"/>
      <c r="C3" s="32"/>
      <c r="D3" s="32"/>
      <c r="E3" s="32"/>
      <c r="F3" s="32"/>
      <c r="G3" s="32"/>
      <c r="H3" s="32"/>
      <c r="I3" s="32"/>
      <c r="J3" s="32"/>
      <c r="K3" s="32"/>
      <c r="L3" s="32"/>
      <c r="M3" s="32"/>
      <c r="N3" s="32"/>
    </row>
    <row r="4" spans="1:14" x14ac:dyDescent="0.25">
      <c r="A4" s="27"/>
      <c r="B4" s="27"/>
      <c r="C4" s="27"/>
      <c r="D4" s="27"/>
      <c r="E4" s="27"/>
      <c r="F4" s="27"/>
      <c r="G4" s="27"/>
      <c r="H4" s="27"/>
      <c r="I4" s="27"/>
      <c r="J4" s="27"/>
      <c r="K4" s="27"/>
      <c r="L4" s="27"/>
      <c r="M4" s="27"/>
      <c r="N4" s="27"/>
    </row>
    <row r="5" spans="1:14" x14ac:dyDescent="0.25">
      <c r="A5" s="27"/>
      <c r="B5" s="28"/>
      <c r="C5" s="28"/>
      <c r="D5" s="28"/>
      <c r="E5" s="28"/>
      <c r="F5" s="28"/>
      <c r="G5" s="28"/>
      <c r="H5" s="28"/>
      <c r="I5" s="28"/>
      <c r="J5" s="28"/>
      <c r="K5" s="28"/>
      <c r="L5" s="28"/>
      <c r="M5" s="28"/>
      <c r="N5" s="28"/>
    </row>
    <row r="6" spans="1:14" x14ac:dyDescent="0.25">
      <c r="B6" s="22"/>
      <c r="C6" s="22"/>
      <c r="D6" s="22"/>
      <c r="E6" s="22"/>
      <c r="F6" s="22"/>
      <c r="G6" s="22"/>
      <c r="H6" s="22"/>
      <c r="I6" s="22"/>
      <c r="J6" s="22"/>
      <c r="K6" s="22"/>
      <c r="L6" s="22"/>
      <c r="M6" s="22"/>
      <c r="N6" s="22"/>
    </row>
    <row r="7" spans="1:14" x14ac:dyDescent="0.25">
      <c r="B7" s="22"/>
      <c r="C7" s="22"/>
      <c r="D7" s="22"/>
      <c r="E7" s="22"/>
      <c r="F7" s="22"/>
      <c r="G7" s="22"/>
      <c r="H7" s="22"/>
      <c r="I7" s="22"/>
      <c r="J7" s="22"/>
      <c r="K7" s="22"/>
      <c r="L7" s="22"/>
      <c r="M7" s="22"/>
      <c r="N7" s="22"/>
    </row>
    <row r="8" spans="1:14" x14ac:dyDescent="0.25">
      <c r="B8" s="22"/>
      <c r="C8" s="22"/>
      <c r="D8" s="22"/>
      <c r="E8" s="22"/>
      <c r="F8" s="22"/>
      <c r="G8" s="22"/>
      <c r="H8" s="22"/>
      <c r="I8" s="22"/>
      <c r="J8" s="22"/>
      <c r="K8" s="22"/>
      <c r="L8" s="22"/>
      <c r="M8" s="22"/>
      <c r="N8" s="22"/>
    </row>
    <row r="9" spans="1:14" x14ac:dyDescent="0.25">
      <c r="B9" s="22"/>
      <c r="C9" s="22"/>
      <c r="D9" s="22"/>
      <c r="E9" s="22"/>
      <c r="F9" s="22"/>
      <c r="G9" s="22"/>
      <c r="H9" s="22"/>
      <c r="I9" s="22"/>
      <c r="J9" s="22"/>
      <c r="K9" s="22"/>
      <c r="L9" s="22"/>
      <c r="M9" s="22"/>
      <c r="N9" s="22"/>
    </row>
    <row r="10" spans="1:14" x14ac:dyDescent="0.25">
      <c r="B10" s="22"/>
      <c r="C10" s="22"/>
      <c r="D10" s="22"/>
      <c r="E10" s="22"/>
      <c r="F10" s="22"/>
      <c r="G10" s="22"/>
      <c r="H10" s="22"/>
      <c r="I10" s="22"/>
      <c r="J10" s="22"/>
      <c r="K10" s="22"/>
      <c r="L10" s="22"/>
      <c r="M10" s="22"/>
      <c r="N10" s="22"/>
    </row>
    <row r="11" spans="1:14" x14ac:dyDescent="0.25">
      <c r="B11" s="22"/>
      <c r="C11" s="22"/>
      <c r="D11" s="22"/>
      <c r="E11" s="22"/>
      <c r="F11" s="22"/>
      <c r="G11" s="22"/>
      <c r="H11" s="22"/>
      <c r="I11" s="22"/>
      <c r="J11" s="22"/>
      <c r="K11" s="22"/>
      <c r="L11" s="22"/>
      <c r="M11" s="22"/>
      <c r="N11" s="22"/>
    </row>
    <row r="12" spans="1:14" x14ac:dyDescent="0.25">
      <c r="B12" s="22"/>
      <c r="C12" s="22"/>
      <c r="D12" s="22"/>
      <c r="E12" s="22"/>
      <c r="F12" s="22"/>
      <c r="G12" s="22"/>
      <c r="H12" s="22"/>
      <c r="I12" s="22"/>
      <c r="J12" s="22"/>
      <c r="K12" s="22"/>
      <c r="L12" s="22"/>
      <c r="M12" s="22"/>
      <c r="N12" s="22"/>
    </row>
    <row r="13" spans="1:14" x14ac:dyDescent="0.25">
      <c r="B13" s="22"/>
      <c r="C13" s="22"/>
      <c r="D13" s="22"/>
      <c r="E13" s="22"/>
      <c r="F13" s="22"/>
      <c r="G13" s="22"/>
      <c r="H13" s="22"/>
      <c r="I13" s="22"/>
      <c r="J13" s="22"/>
      <c r="K13" s="22"/>
      <c r="L13" s="22"/>
      <c r="M13" s="22"/>
      <c r="N13" s="22"/>
    </row>
    <row r="14" spans="1:14" x14ac:dyDescent="0.25">
      <c r="B14" s="22"/>
      <c r="C14" s="22"/>
      <c r="D14" s="22"/>
      <c r="E14" s="22"/>
      <c r="F14" s="22"/>
      <c r="G14" s="22"/>
      <c r="H14" s="22"/>
      <c r="I14" s="22"/>
      <c r="J14" s="22"/>
      <c r="K14" s="22"/>
      <c r="L14" s="22"/>
      <c r="M14" s="22"/>
      <c r="N14" s="22"/>
    </row>
    <row r="15" spans="1:14" x14ac:dyDescent="0.25">
      <c r="B15" s="22"/>
      <c r="C15" s="22"/>
      <c r="D15" s="22"/>
      <c r="E15" s="22"/>
      <c r="F15" s="22"/>
      <c r="G15" s="22"/>
      <c r="H15" s="22"/>
      <c r="I15" s="22"/>
      <c r="J15" s="22"/>
      <c r="K15" s="22"/>
      <c r="L15" s="22"/>
      <c r="M15" s="22"/>
      <c r="N15" s="22"/>
    </row>
    <row r="16" spans="1:14" x14ac:dyDescent="0.25">
      <c r="B16" s="22"/>
      <c r="C16" s="22"/>
      <c r="D16" s="22"/>
      <c r="E16" s="22"/>
      <c r="F16" s="22"/>
      <c r="G16" s="22"/>
      <c r="H16" s="22"/>
      <c r="I16" s="22"/>
      <c r="J16" s="22"/>
      <c r="K16" s="22"/>
      <c r="L16" s="22"/>
      <c r="M16" s="22"/>
      <c r="N16" s="22"/>
    </row>
    <row r="17" spans="1:51" x14ac:dyDescent="0.25">
      <c r="B17" s="22"/>
      <c r="C17" s="22"/>
      <c r="D17" s="22"/>
      <c r="E17" s="22"/>
      <c r="F17" s="22"/>
      <c r="G17" s="22"/>
      <c r="H17" s="22"/>
      <c r="I17" s="22"/>
      <c r="J17" s="22"/>
      <c r="K17" s="22"/>
      <c r="L17" s="22"/>
      <c r="M17" s="22"/>
      <c r="N17" s="22"/>
    </row>
    <row r="18" spans="1:51" x14ac:dyDescent="0.25">
      <c r="B18" s="22"/>
      <c r="C18" s="22"/>
      <c r="D18" s="22"/>
      <c r="E18" s="22"/>
      <c r="F18" s="22"/>
      <c r="G18" s="22"/>
      <c r="H18" s="22"/>
      <c r="I18" s="22"/>
      <c r="J18" s="22"/>
      <c r="K18" s="22"/>
      <c r="L18" s="22"/>
      <c r="M18" s="22"/>
      <c r="N18" s="22"/>
    </row>
    <row r="19" spans="1:51" x14ac:dyDescent="0.25">
      <c r="B19" s="22"/>
      <c r="C19" s="22"/>
      <c r="D19" s="22"/>
      <c r="E19" s="22"/>
      <c r="F19" s="22"/>
      <c r="G19" s="22"/>
      <c r="H19" s="22"/>
      <c r="I19" s="22"/>
      <c r="J19" s="22"/>
      <c r="K19" s="22"/>
      <c r="L19" s="22"/>
      <c r="M19" s="22"/>
      <c r="N19" s="22"/>
    </row>
    <row r="20" spans="1:51" x14ac:dyDescent="0.25">
      <c r="B20" s="22"/>
      <c r="C20" s="22"/>
      <c r="D20" s="22"/>
      <c r="E20" s="22"/>
      <c r="F20" s="22"/>
      <c r="G20" s="22"/>
      <c r="H20" s="22"/>
      <c r="I20" s="22"/>
      <c r="J20" s="22"/>
      <c r="K20" s="22"/>
      <c r="L20" s="22"/>
      <c r="M20" s="22"/>
      <c r="N20" s="22"/>
    </row>
    <row r="21" spans="1:51" x14ac:dyDescent="0.25">
      <c r="B21" s="22"/>
      <c r="C21" s="22"/>
      <c r="D21" s="22"/>
      <c r="E21" s="22"/>
      <c r="F21" s="22"/>
      <c r="G21" s="22"/>
      <c r="H21" s="22"/>
      <c r="I21" s="22"/>
      <c r="J21" s="22"/>
      <c r="K21" s="22"/>
      <c r="L21" s="22"/>
      <c r="M21" s="22"/>
      <c r="N21" s="22"/>
    </row>
    <row r="22" spans="1:51" x14ac:dyDescent="0.25">
      <c r="B22" s="22"/>
      <c r="C22" s="22"/>
      <c r="D22" s="22"/>
      <c r="E22" s="22"/>
      <c r="F22" s="22"/>
      <c r="G22" s="22"/>
      <c r="H22" s="22"/>
      <c r="I22" s="22"/>
      <c r="J22" s="22"/>
      <c r="K22" s="22"/>
      <c r="L22" s="22"/>
      <c r="M22" s="22"/>
      <c r="N22" s="22"/>
    </row>
    <row r="23" spans="1:51" x14ac:dyDescent="0.25">
      <c r="B23" s="22"/>
      <c r="C23" s="22"/>
      <c r="D23" s="22"/>
      <c r="E23" s="22"/>
      <c r="F23" s="22"/>
      <c r="G23" s="22"/>
      <c r="H23" s="22"/>
      <c r="I23" s="22"/>
      <c r="J23" s="22"/>
      <c r="K23" s="22"/>
      <c r="L23" s="22"/>
      <c r="M23" s="22"/>
      <c r="N23" s="22"/>
    </row>
    <row r="24" spans="1:51" x14ac:dyDescent="0.25">
      <c r="B24" s="22"/>
      <c r="C24" s="22"/>
      <c r="D24" s="22"/>
      <c r="E24" s="22"/>
      <c r="F24" s="22"/>
      <c r="G24" s="22"/>
      <c r="H24" s="22"/>
      <c r="I24" s="22"/>
      <c r="J24" s="22"/>
      <c r="K24" s="22"/>
      <c r="L24" s="22"/>
      <c r="M24" s="22"/>
      <c r="N24" s="22"/>
    </row>
    <row r="25" spans="1:51" x14ac:dyDescent="0.25">
      <c r="B25" s="22"/>
      <c r="C25" s="22"/>
      <c r="D25" s="22"/>
      <c r="E25" s="22"/>
      <c r="F25" s="22"/>
      <c r="G25" s="22"/>
      <c r="H25" s="22"/>
      <c r="I25" s="22"/>
      <c r="J25" s="22"/>
      <c r="K25" s="22"/>
      <c r="L25" s="22"/>
      <c r="M25" s="22"/>
      <c r="N25" s="22"/>
    </row>
    <row r="26" spans="1:51" x14ac:dyDescent="0.25">
      <c r="B26" s="22"/>
      <c r="C26" s="22"/>
      <c r="D26" s="22"/>
      <c r="E26" s="22"/>
      <c r="F26" s="22"/>
      <c r="G26" s="22"/>
      <c r="H26" s="22"/>
      <c r="I26" s="22"/>
      <c r="J26" s="22"/>
      <c r="K26" s="22"/>
      <c r="L26" s="22"/>
      <c r="M26" s="22"/>
      <c r="N26" s="22"/>
    </row>
    <row r="27" spans="1:51" s="21" customFormat="1" ht="15.75" customHeight="1" x14ac:dyDescent="0.25">
      <c r="A27" s="23"/>
      <c r="B27" s="23"/>
      <c r="C27" s="23"/>
      <c r="D27" s="23"/>
      <c r="E27" s="23"/>
      <c r="F27" s="23"/>
      <c r="G27" s="23"/>
      <c r="H27" s="23"/>
      <c r="I27" s="23"/>
      <c r="J27" s="23"/>
      <c r="K27" s="23"/>
      <c r="L27" s="23"/>
      <c r="M27" s="23"/>
      <c r="N27" s="23"/>
      <c r="O27" s="11"/>
      <c r="P27"/>
      <c r="Q27"/>
      <c r="R27"/>
      <c r="S27"/>
      <c r="T27"/>
      <c r="U27"/>
      <c r="V27"/>
      <c r="W27"/>
      <c r="X27"/>
      <c r="Y27"/>
      <c r="Z27"/>
      <c r="AA27"/>
      <c r="AB27"/>
      <c r="AC27"/>
      <c r="AD27"/>
      <c r="AE27"/>
      <c r="AF27"/>
      <c r="AG27"/>
      <c r="AH27"/>
      <c r="AI27"/>
      <c r="AJ27"/>
      <c r="AK27"/>
      <c r="AL27"/>
      <c r="AM27"/>
      <c r="AN27"/>
      <c r="AO27"/>
      <c r="AP27"/>
      <c r="AQ27"/>
      <c r="AR27"/>
      <c r="AS27"/>
      <c r="AT27"/>
      <c r="AU27"/>
      <c r="AV27"/>
      <c r="AW27"/>
      <c r="AX27"/>
      <c r="AY27"/>
    </row>
    <row r="28" spans="1:51" ht="21" customHeight="1" x14ac:dyDescent="0.25">
      <c r="A28" s="23"/>
      <c r="B28" s="23"/>
      <c r="C28" s="23"/>
      <c r="D28" s="23"/>
      <c r="E28" s="23"/>
      <c r="F28" s="23"/>
      <c r="G28" s="23"/>
      <c r="H28" s="23"/>
      <c r="I28" s="23"/>
      <c r="J28" s="23"/>
      <c r="K28" s="23"/>
      <c r="L28" s="23"/>
      <c r="M28" s="23"/>
      <c r="N28" s="23"/>
    </row>
    <row r="29" spans="1:51" x14ac:dyDescent="0.25">
      <c r="B29" s="22"/>
      <c r="C29" s="22"/>
      <c r="D29" s="22"/>
      <c r="E29" s="22"/>
      <c r="F29" s="22"/>
      <c r="G29" s="22"/>
      <c r="H29" s="22"/>
      <c r="I29" s="22"/>
      <c r="J29" s="22"/>
      <c r="K29" s="22"/>
      <c r="L29" s="22"/>
      <c r="M29" s="22"/>
      <c r="N29" s="22"/>
    </row>
    <row r="30" spans="1:51" x14ac:dyDescent="0.25">
      <c r="B30" s="22"/>
      <c r="C30" s="22"/>
      <c r="D30" s="22"/>
      <c r="E30" s="22"/>
      <c r="F30" s="22"/>
      <c r="G30" s="22"/>
      <c r="H30" s="22"/>
      <c r="I30" s="22"/>
      <c r="J30" s="22"/>
      <c r="K30" s="22"/>
      <c r="L30" s="22"/>
      <c r="M30" s="22"/>
      <c r="N30" s="22"/>
    </row>
    <row r="31" spans="1:51" x14ac:dyDescent="0.25">
      <c r="B31" s="22"/>
      <c r="C31" s="22"/>
      <c r="D31" s="22"/>
      <c r="E31" s="22"/>
      <c r="F31" s="22"/>
      <c r="G31" s="22"/>
      <c r="H31" s="22"/>
      <c r="I31" s="22"/>
      <c r="J31" s="22"/>
      <c r="K31" s="22"/>
      <c r="L31" s="22"/>
      <c r="M31" s="22"/>
      <c r="N31" s="22"/>
    </row>
    <row r="32" spans="1:51" x14ac:dyDescent="0.25">
      <c r="B32" s="22"/>
      <c r="C32" s="22"/>
      <c r="D32" s="22"/>
      <c r="E32" s="22"/>
      <c r="F32" s="22"/>
      <c r="G32" s="22"/>
      <c r="H32" s="22"/>
      <c r="I32" s="22"/>
      <c r="J32" s="22"/>
      <c r="K32" s="22"/>
      <c r="L32" s="22"/>
      <c r="M32" s="22"/>
      <c r="N32" s="22"/>
    </row>
    <row r="33" spans="2:14" x14ac:dyDescent="0.25">
      <c r="B33" s="22"/>
      <c r="C33" s="22"/>
      <c r="D33" s="22"/>
      <c r="E33" s="22"/>
      <c r="F33" s="22"/>
      <c r="G33" s="22"/>
      <c r="H33" s="22"/>
      <c r="I33" s="22"/>
      <c r="J33" s="22"/>
      <c r="K33" s="22"/>
      <c r="L33" s="22"/>
      <c r="M33" s="22"/>
      <c r="N33" s="22"/>
    </row>
    <row r="34" spans="2:14" x14ac:dyDescent="0.25">
      <c r="B34" s="22"/>
      <c r="C34" s="22"/>
      <c r="D34" s="22"/>
      <c r="E34" s="22"/>
      <c r="F34" s="22"/>
      <c r="G34" s="22"/>
      <c r="H34" s="22"/>
      <c r="I34" s="22"/>
      <c r="J34" s="22"/>
      <c r="K34" s="22"/>
      <c r="L34" s="22"/>
      <c r="M34" s="22"/>
      <c r="N34" s="22"/>
    </row>
    <row r="35" spans="2:14" x14ac:dyDescent="0.25">
      <c r="B35" s="22"/>
      <c r="C35" s="22"/>
      <c r="D35" s="22"/>
      <c r="E35" s="22"/>
      <c r="F35" s="22"/>
      <c r="G35" s="22"/>
      <c r="H35" s="22"/>
      <c r="I35" s="22"/>
      <c r="J35" s="22"/>
      <c r="K35" s="22"/>
      <c r="L35" s="22"/>
      <c r="M35" s="22"/>
      <c r="N35" s="22"/>
    </row>
    <row r="36" spans="2:14" x14ac:dyDescent="0.25">
      <c r="B36" s="22"/>
      <c r="C36" s="22"/>
      <c r="D36" s="22"/>
      <c r="E36" s="22"/>
      <c r="F36" s="22"/>
      <c r="G36" s="22"/>
      <c r="H36" s="22"/>
      <c r="I36" s="22"/>
      <c r="J36" s="22"/>
      <c r="K36" s="22"/>
      <c r="L36" s="22"/>
      <c r="M36" s="22"/>
      <c r="N36" s="22"/>
    </row>
    <row r="37" spans="2:14" x14ac:dyDescent="0.25">
      <c r="B37" s="22"/>
      <c r="C37" s="22"/>
      <c r="D37" s="22"/>
      <c r="E37" s="22"/>
      <c r="F37" s="22"/>
      <c r="G37" s="22"/>
      <c r="H37" s="22"/>
      <c r="I37" s="22"/>
      <c r="J37" s="22"/>
      <c r="K37" s="22"/>
      <c r="L37" s="22"/>
      <c r="M37" s="22"/>
      <c r="N37" s="22"/>
    </row>
    <row r="38" spans="2:14" x14ac:dyDescent="0.25">
      <c r="B38" s="22"/>
      <c r="C38" s="22"/>
      <c r="D38" s="22"/>
      <c r="E38" s="22"/>
      <c r="F38" s="22"/>
      <c r="G38" s="22"/>
      <c r="H38" s="22"/>
      <c r="I38" s="22"/>
      <c r="J38" s="22"/>
      <c r="K38" s="22"/>
      <c r="L38" s="22"/>
      <c r="M38" s="22"/>
      <c r="N38" s="22"/>
    </row>
    <row r="39" spans="2:14" x14ac:dyDescent="0.25">
      <c r="B39" s="22"/>
      <c r="C39" s="22"/>
      <c r="D39" s="22"/>
      <c r="E39" s="22"/>
      <c r="F39" s="22"/>
      <c r="G39" s="22"/>
      <c r="H39" s="22"/>
      <c r="I39" s="22"/>
      <c r="J39" s="22"/>
      <c r="K39" s="22"/>
      <c r="L39" s="22"/>
      <c r="M39" s="22"/>
      <c r="N39" s="22"/>
    </row>
    <row r="40" spans="2:14" x14ac:dyDescent="0.25">
      <c r="B40" s="22"/>
      <c r="C40" s="22"/>
      <c r="D40" s="22"/>
      <c r="E40" s="22"/>
      <c r="F40" s="22"/>
      <c r="G40" s="22"/>
      <c r="H40" s="22"/>
      <c r="I40" s="22"/>
      <c r="J40" s="22"/>
      <c r="K40" s="22"/>
      <c r="L40" s="22"/>
      <c r="M40" s="22"/>
      <c r="N40" s="22"/>
    </row>
    <row r="41" spans="2:14" x14ac:dyDescent="0.25">
      <c r="B41" s="22"/>
      <c r="C41" s="22"/>
      <c r="D41" s="22"/>
      <c r="E41" s="22"/>
      <c r="F41" s="22"/>
      <c r="G41" s="22"/>
      <c r="H41" s="22"/>
      <c r="I41" s="22"/>
      <c r="J41" s="22"/>
      <c r="K41" s="22"/>
      <c r="L41" s="22"/>
      <c r="M41" s="22"/>
      <c r="N41" s="22"/>
    </row>
    <row r="42" spans="2:14" x14ac:dyDescent="0.25">
      <c r="B42" s="22"/>
      <c r="C42" s="22"/>
      <c r="D42" s="22"/>
      <c r="E42" s="22"/>
      <c r="F42" s="22"/>
      <c r="G42" s="22"/>
      <c r="H42" s="22"/>
      <c r="I42" s="22"/>
      <c r="J42" s="22"/>
      <c r="K42" s="22"/>
      <c r="L42" s="22"/>
      <c r="M42" s="22"/>
      <c r="N42" s="22"/>
    </row>
    <row r="43" spans="2:14" x14ac:dyDescent="0.25">
      <c r="B43" s="22"/>
      <c r="C43" s="22"/>
      <c r="D43" s="22"/>
      <c r="E43" s="22"/>
      <c r="F43" s="22"/>
      <c r="G43" s="22"/>
      <c r="H43" s="22"/>
      <c r="I43" s="22"/>
      <c r="J43" s="22"/>
      <c r="K43" s="22"/>
      <c r="L43" s="22"/>
      <c r="M43" s="22"/>
      <c r="N43" s="22"/>
    </row>
    <row r="44" spans="2:14" x14ac:dyDescent="0.25">
      <c r="B44" s="22"/>
      <c r="C44" s="22"/>
      <c r="D44" s="22"/>
      <c r="E44" s="22"/>
      <c r="F44" s="22"/>
      <c r="G44" s="22"/>
      <c r="H44" s="22"/>
      <c r="I44" s="22"/>
      <c r="J44" s="22"/>
      <c r="K44" s="22"/>
      <c r="L44" s="22"/>
      <c r="M44" s="22"/>
      <c r="N44" s="22"/>
    </row>
    <row r="45" spans="2:14" x14ac:dyDescent="0.25">
      <c r="B45" s="22"/>
      <c r="C45" s="22"/>
      <c r="D45" s="22"/>
      <c r="E45" s="22"/>
      <c r="F45" s="22"/>
      <c r="G45" s="22"/>
      <c r="H45" s="22"/>
      <c r="I45" s="22"/>
      <c r="J45" s="22"/>
      <c r="K45" s="22"/>
      <c r="L45" s="22"/>
      <c r="M45" s="22"/>
      <c r="N45" s="22"/>
    </row>
    <row r="46" spans="2:14" x14ac:dyDescent="0.25">
      <c r="B46" s="22"/>
      <c r="C46" s="22"/>
      <c r="D46" s="22"/>
      <c r="E46" s="22"/>
      <c r="F46" s="22"/>
      <c r="G46" s="22"/>
      <c r="H46" s="22"/>
      <c r="I46" s="22"/>
      <c r="J46" s="22"/>
      <c r="K46" s="22"/>
      <c r="L46" s="22"/>
      <c r="M46" s="22"/>
      <c r="N46" s="22"/>
    </row>
    <row r="47" spans="2:14" x14ac:dyDescent="0.25">
      <c r="B47" s="22"/>
      <c r="C47" s="22"/>
      <c r="D47" s="22"/>
      <c r="E47" s="22"/>
      <c r="F47" s="22"/>
      <c r="G47" s="22"/>
      <c r="H47" s="22"/>
      <c r="I47" s="22"/>
      <c r="J47" s="22"/>
      <c r="K47" s="22"/>
      <c r="L47" s="22"/>
      <c r="M47" s="22"/>
      <c r="N47" s="22"/>
    </row>
    <row r="48" spans="2:14" x14ac:dyDescent="0.25">
      <c r="B48" s="22"/>
      <c r="C48" s="22"/>
      <c r="D48" s="22"/>
      <c r="E48" s="22"/>
      <c r="F48" s="22"/>
      <c r="G48" s="22"/>
      <c r="H48" s="22"/>
      <c r="I48" s="22"/>
      <c r="J48" s="22"/>
      <c r="K48" s="22"/>
      <c r="L48" s="22"/>
      <c r="M48" s="22"/>
      <c r="N48" s="22"/>
    </row>
    <row r="49" spans="2:14" x14ac:dyDescent="0.25">
      <c r="B49" s="22"/>
      <c r="C49" s="22"/>
      <c r="D49" s="22"/>
      <c r="E49" s="22"/>
      <c r="F49" s="22"/>
      <c r="G49" s="22"/>
      <c r="H49" s="22"/>
      <c r="I49" s="22"/>
      <c r="J49" s="22"/>
      <c r="K49" s="22"/>
      <c r="L49" s="22"/>
      <c r="M49" s="22"/>
      <c r="N49" s="22"/>
    </row>
    <row r="50" spans="2:14" x14ac:dyDescent="0.25">
      <c r="B50" s="22"/>
      <c r="C50" s="22"/>
      <c r="D50" s="22"/>
      <c r="E50" s="22"/>
      <c r="F50" s="22"/>
      <c r="G50" s="22"/>
      <c r="H50" s="22"/>
      <c r="I50" s="22"/>
      <c r="J50" s="22"/>
      <c r="K50" s="22"/>
      <c r="L50" s="22"/>
      <c r="M50" s="22"/>
      <c r="N50" s="22"/>
    </row>
    <row r="51" spans="2:14" x14ac:dyDescent="0.25">
      <c r="B51" s="22"/>
      <c r="C51" s="22"/>
      <c r="D51" s="22"/>
      <c r="E51" s="22"/>
      <c r="F51" s="22"/>
      <c r="G51" s="22"/>
      <c r="H51" s="22"/>
      <c r="I51" s="22"/>
      <c r="J51" s="22"/>
      <c r="K51" s="22"/>
      <c r="L51" s="22"/>
      <c r="M51" s="22"/>
      <c r="N51" s="22"/>
    </row>
    <row r="52" spans="2:14" x14ac:dyDescent="0.25">
      <c r="B52" s="22"/>
      <c r="C52" s="22"/>
      <c r="D52" s="22"/>
      <c r="E52" s="22"/>
      <c r="F52" s="22"/>
      <c r="G52" s="22"/>
      <c r="H52" s="22"/>
      <c r="I52" s="22"/>
      <c r="J52" s="22"/>
      <c r="K52" s="22"/>
      <c r="L52" s="22"/>
      <c r="M52" s="22"/>
      <c r="N52" s="22"/>
    </row>
    <row r="53" spans="2:14" x14ac:dyDescent="0.25">
      <c r="B53" s="22"/>
      <c r="C53" s="22"/>
      <c r="D53" s="22"/>
      <c r="E53" s="22"/>
      <c r="F53" s="22"/>
      <c r="G53" s="22"/>
      <c r="H53" s="22"/>
      <c r="I53" s="22"/>
      <c r="J53" s="22"/>
      <c r="K53" s="22"/>
      <c r="L53" s="22"/>
      <c r="M53" s="22"/>
      <c r="N53" s="22"/>
    </row>
    <row r="54" spans="2:14" x14ac:dyDescent="0.25">
      <c r="B54" s="22"/>
      <c r="C54" s="22"/>
      <c r="D54" s="22"/>
      <c r="E54" s="22"/>
      <c r="F54" s="22"/>
      <c r="G54" s="22"/>
      <c r="H54" s="22"/>
      <c r="I54" s="22"/>
      <c r="J54" s="22"/>
      <c r="K54" s="22"/>
      <c r="L54" s="22"/>
      <c r="M54" s="22"/>
      <c r="N54" s="22"/>
    </row>
    <row r="55" spans="2:14" x14ac:dyDescent="0.25">
      <c r="B55" s="22"/>
      <c r="C55" s="22"/>
      <c r="D55" s="22"/>
      <c r="E55" s="22"/>
      <c r="F55" s="22"/>
      <c r="G55" s="22"/>
      <c r="H55" s="22"/>
      <c r="I55" s="22"/>
      <c r="J55" s="22"/>
      <c r="K55" s="22"/>
      <c r="L55" s="22"/>
      <c r="M55" s="22"/>
      <c r="N55" s="22"/>
    </row>
    <row r="56" spans="2:14" ht="14.25" customHeight="1" x14ac:dyDescent="0.3">
      <c r="B56" s="29"/>
      <c r="C56" s="29"/>
      <c r="D56" s="29"/>
      <c r="E56" s="29"/>
      <c r="F56" s="29"/>
      <c r="G56" s="29"/>
      <c r="H56" s="29"/>
      <c r="I56" s="29"/>
      <c r="J56" s="29"/>
      <c r="K56" s="29"/>
      <c r="L56" s="29"/>
      <c r="M56" s="29"/>
      <c r="N56" s="22"/>
    </row>
    <row r="57" spans="2:14" ht="21.75" customHeight="1" x14ac:dyDescent="0.25">
      <c r="B57" s="23"/>
      <c r="C57" s="23"/>
      <c r="D57" s="23"/>
      <c r="E57" s="23"/>
      <c r="F57" s="23"/>
      <c r="G57" s="23"/>
      <c r="H57" s="23"/>
      <c r="I57" s="23"/>
      <c r="J57" s="23"/>
      <c r="K57" s="23"/>
      <c r="L57" s="23"/>
      <c r="M57" s="23"/>
      <c r="N57" s="23"/>
    </row>
    <row r="58" spans="2:14" ht="15" customHeight="1" x14ac:dyDescent="0.25">
      <c r="B58" s="23"/>
      <c r="C58" s="23"/>
      <c r="D58" s="23"/>
      <c r="E58" s="23"/>
      <c r="F58" s="23"/>
      <c r="G58" s="23"/>
      <c r="H58" s="23"/>
      <c r="I58" s="23"/>
      <c r="J58" s="23"/>
      <c r="K58" s="23"/>
      <c r="L58" s="23"/>
      <c r="M58" s="23"/>
      <c r="N58" s="23"/>
    </row>
    <row r="59" spans="2:14" x14ac:dyDescent="0.25">
      <c r="B59" s="22"/>
      <c r="C59" s="22"/>
      <c r="D59" s="22"/>
      <c r="E59" s="22"/>
      <c r="F59" s="22"/>
      <c r="G59" s="22"/>
      <c r="H59" s="22"/>
      <c r="I59" s="22"/>
      <c r="J59" s="22"/>
      <c r="K59" s="22"/>
      <c r="L59" s="22"/>
      <c r="M59" s="22"/>
      <c r="N59" s="22"/>
    </row>
    <row r="60" spans="2:14" ht="39" customHeight="1" x14ac:dyDescent="0.25"/>
  </sheetData>
  <mergeCells count="3">
    <mergeCell ref="A1:N1"/>
    <mergeCell ref="A2:N2"/>
    <mergeCell ref="A3:N3"/>
  </mergeCells>
  <pageMargins left="0.6" right="0.6" top="0.75" bottom="0.75" header="0.3" footer="0.3"/>
  <pageSetup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4AB1-5497-41D9-BB94-2A166690DEF5}">
  <dimension ref="A1:F26"/>
  <sheetViews>
    <sheetView zoomScale="110" zoomScaleNormal="110" workbookViewId="0">
      <selection activeCell="F15" sqref="F1:F15"/>
    </sheetView>
  </sheetViews>
  <sheetFormatPr defaultRowHeight="15" x14ac:dyDescent="0.25"/>
  <cols>
    <col min="1" max="1" width="30.140625" customWidth="1"/>
    <col min="2" max="2" width="25.5703125" customWidth="1"/>
    <col min="3" max="3" width="26" customWidth="1"/>
    <col min="4" max="4" width="17.5703125" customWidth="1"/>
    <col min="6" max="6" width="17.42578125" customWidth="1"/>
    <col min="7" max="7" width="9.5703125" customWidth="1"/>
  </cols>
  <sheetData>
    <row r="1" spans="1:6" x14ac:dyDescent="0.25">
      <c r="A1" s="33" t="s">
        <v>12</v>
      </c>
      <c r="B1" s="33"/>
      <c r="C1" s="33"/>
      <c r="D1" s="33"/>
    </row>
    <row r="2" spans="1:6" x14ac:dyDescent="0.25">
      <c r="A2" s="33" t="s">
        <v>13</v>
      </c>
      <c r="B2" s="33"/>
      <c r="C2" s="33"/>
      <c r="D2" s="33"/>
    </row>
    <row r="3" spans="1:6" x14ac:dyDescent="0.25">
      <c r="A3" s="34" t="s">
        <v>18</v>
      </c>
      <c r="B3" s="34"/>
      <c r="C3" s="34"/>
      <c r="D3" s="34"/>
    </row>
    <row r="4" spans="1:6" ht="15.75" thickBot="1" x14ac:dyDescent="0.3">
      <c r="B4" s="1"/>
      <c r="C4" s="1"/>
      <c r="D4" s="1"/>
    </row>
    <row r="5" spans="1:6" ht="15.75" thickBot="1" x14ac:dyDescent="0.3">
      <c r="A5" s="35" t="s">
        <v>10</v>
      </c>
      <c r="B5" s="36"/>
      <c r="C5" s="36"/>
      <c r="D5" s="37"/>
    </row>
    <row r="6" spans="1:6" ht="60.75" customHeight="1" thickBot="1" x14ac:dyDescent="0.3">
      <c r="A6" s="9" t="s">
        <v>14</v>
      </c>
      <c r="B6" s="9" t="s">
        <v>16</v>
      </c>
      <c r="C6" s="9" t="s">
        <v>17</v>
      </c>
      <c r="D6" s="10" t="s">
        <v>0</v>
      </c>
    </row>
    <row r="7" spans="1:6" x14ac:dyDescent="0.25">
      <c r="A7" s="3" t="s">
        <v>2</v>
      </c>
      <c r="B7" s="15">
        <v>60945747</v>
      </c>
      <c r="C7" s="26">
        <f>'[1]GENERAL FUND'!$D$8</f>
        <v>232065648.81</v>
      </c>
      <c r="D7" s="19">
        <f>C7-B7</f>
        <v>171119901.81</v>
      </c>
    </row>
    <row r="8" spans="1:6" x14ac:dyDescent="0.25">
      <c r="A8" s="3" t="s">
        <v>1</v>
      </c>
      <c r="B8" s="15">
        <v>47963122</v>
      </c>
      <c r="C8" s="26">
        <f>'[1]GENERAL FUND'!$D$10</f>
        <v>48556637</v>
      </c>
      <c r="D8" s="19">
        <f>C8-B8</f>
        <v>593515</v>
      </c>
    </row>
    <row r="9" spans="1:6" x14ac:dyDescent="0.25">
      <c r="A9" s="3" t="s">
        <v>3</v>
      </c>
      <c r="B9" s="15">
        <v>3812</v>
      </c>
      <c r="C9" s="26">
        <f>'[1]GENERAL FUND'!$D$9+'[1]GENERAL FUND'!$D$11</f>
        <v>278710.13</v>
      </c>
      <c r="D9" s="19">
        <f t="shared" ref="D9" si="0">C9-B9</f>
        <v>274898.13</v>
      </c>
    </row>
    <row r="10" spans="1:6" ht="15.75" thickBot="1" x14ac:dyDescent="0.3">
      <c r="A10" s="5" t="s">
        <v>4</v>
      </c>
      <c r="B10" s="13">
        <f>SUM(B7:B9)</f>
        <v>108912681</v>
      </c>
      <c r="C10" s="13">
        <f>SUM(C7:C9)</f>
        <v>280900995.94</v>
      </c>
      <c r="D10" s="16">
        <f>C10-B10</f>
        <v>171988314.94</v>
      </c>
    </row>
    <row r="11" spans="1:6" ht="16.5" thickTop="1" thickBot="1" x14ac:dyDescent="0.3">
      <c r="A11" s="12"/>
      <c r="B11" s="7"/>
      <c r="C11" s="7"/>
      <c r="D11" s="8"/>
    </row>
    <row r="13" spans="1:6" ht="15.75" thickBot="1" x14ac:dyDescent="0.3"/>
    <row r="14" spans="1:6" ht="15.75" thickBot="1" x14ac:dyDescent="0.3">
      <c r="A14" s="35" t="s">
        <v>11</v>
      </c>
      <c r="B14" s="36"/>
      <c r="C14" s="38"/>
      <c r="D14" s="37"/>
    </row>
    <row r="15" spans="1:6" ht="60.75" customHeight="1" thickBot="1" x14ac:dyDescent="0.3">
      <c r="A15" s="9" t="s">
        <v>14</v>
      </c>
      <c r="B15" s="24" t="s">
        <v>16</v>
      </c>
      <c r="C15" s="10" t="s">
        <v>17</v>
      </c>
      <c r="D15" s="25" t="s">
        <v>0</v>
      </c>
    </row>
    <row r="16" spans="1:6" x14ac:dyDescent="0.25">
      <c r="A16" s="3" t="s">
        <v>5</v>
      </c>
      <c r="B16" s="15">
        <v>71536144</v>
      </c>
      <c r="C16" s="20">
        <f>'[1]GENERAL FUND'!$D$13</f>
        <v>70514974.530001581</v>
      </c>
      <c r="D16" s="39">
        <f>C16-B16</f>
        <v>-1021169.4699984193</v>
      </c>
      <c r="F16" s="30"/>
    </row>
    <row r="17" spans="1:6" x14ac:dyDescent="0.25">
      <c r="A17" s="3" t="s">
        <v>6</v>
      </c>
      <c r="B17" s="15">
        <v>6274002</v>
      </c>
      <c r="C17" s="4">
        <f>'[1]GENERAL FUND'!$D$14</f>
        <v>6535361.8799999729</v>
      </c>
      <c r="D17" s="19">
        <f t="shared" ref="D17:D18" si="1">C17-B17</f>
        <v>261359.87999997288</v>
      </c>
      <c r="F17" s="30"/>
    </row>
    <row r="18" spans="1:6" x14ac:dyDescent="0.25">
      <c r="A18" s="3" t="s">
        <v>7</v>
      </c>
      <c r="B18" s="15">
        <v>8211586</v>
      </c>
      <c r="C18" s="20">
        <f>'[1]GENERAL FUND'!$D$21</f>
        <v>9749684.3799999692</v>
      </c>
      <c r="D18" s="19">
        <f t="shared" si="1"/>
        <v>1538098.3799999692</v>
      </c>
      <c r="F18" s="30"/>
    </row>
    <row r="19" spans="1:6" x14ac:dyDescent="0.25">
      <c r="A19" s="3" t="s">
        <v>8</v>
      </c>
      <c r="B19" s="15">
        <v>17856989</v>
      </c>
      <c r="C19" s="2">
        <f>'[1]GENERAL FUND'!$D$29-SUM(C16:C18)</f>
        <v>19185523.919999927</v>
      </c>
      <c r="D19" s="19">
        <f>C19-B19</f>
        <v>1328534.9199999273</v>
      </c>
      <c r="F19" s="30"/>
    </row>
    <row r="20" spans="1:6" ht="15.75" thickBot="1" x14ac:dyDescent="0.3">
      <c r="A20" s="5" t="s">
        <v>9</v>
      </c>
      <c r="B20" s="13">
        <f>SUM(B16:B19)</f>
        <v>103878721</v>
      </c>
      <c r="C20" s="13">
        <f>SUM(C16:C19)</f>
        <v>105985544.71000144</v>
      </c>
      <c r="D20" s="14">
        <f>C20-B20</f>
        <v>2106823.7100014389</v>
      </c>
    </row>
    <row r="21" spans="1:6" ht="16.5" thickTop="1" thickBot="1" x14ac:dyDescent="0.3">
      <c r="A21" s="6"/>
      <c r="B21" s="7"/>
      <c r="C21" s="7"/>
      <c r="D21" s="8"/>
    </row>
    <row r="23" spans="1:6" x14ac:dyDescent="0.25">
      <c r="B23" s="17"/>
      <c r="C23" s="18"/>
      <c r="D23" s="18"/>
    </row>
    <row r="24" spans="1:6" x14ac:dyDescent="0.25">
      <c r="B24" s="17"/>
      <c r="C24" s="18"/>
      <c r="D24" s="18"/>
    </row>
    <row r="26" spans="1:6" x14ac:dyDescent="0.25">
      <c r="C26" s="18"/>
    </row>
  </sheetData>
  <mergeCells count="5">
    <mergeCell ref="A1:D1"/>
    <mergeCell ref="A2:D2"/>
    <mergeCell ref="A3:D3"/>
    <mergeCell ref="A5:D5"/>
    <mergeCell ref="A14:D14"/>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PY to CY Comparison Graph</vt:lpstr>
      <vt:lpstr>PY Comparison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Dawson (Finance)</dc:creator>
  <cp:lastModifiedBy>James Dawson (Finance)</cp:lastModifiedBy>
  <cp:lastPrinted>2022-10-19T21:19:08Z</cp:lastPrinted>
  <dcterms:created xsi:type="dcterms:W3CDTF">2021-09-22T12:28:47Z</dcterms:created>
  <dcterms:modified xsi:type="dcterms:W3CDTF">2022-10-19T21:21:05Z</dcterms:modified>
</cp:coreProperties>
</file>