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dd1c3692d94be1b3/Desktop/"/>
    </mc:Choice>
  </mc:AlternateContent>
  <xr:revisionPtr revIDLastSave="203" documentId="8_{9E17F3A9-F0FD-4ABD-AEE4-AF87BAE8784F}" xr6:coauthVersionLast="47" xr6:coauthVersionMax="47" xr10:uidLastSave="{66DCB5E2-6340-49A7-8161-34CCB5010506}"/>
  <bookViews>
    <workbookView xWindow="28680" yWindow="-120" windowWidth="29040" windowHeight="15720" xr2:uid="{259C3B71-1DB4-4FE4-88F0-9E17C04DDCBD}"/>
  </bookViews>
  <sheets>
    <sheet name="PY to CY Comparison Graph" sheetId="3" r:id="rId1"/>
    <sheet name="PY Comparison Table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9" i="1"/>
  <c r="D18" i="1"/>
  <c r="D17" i="1"/>
  <c r="D16" i="1"/>
  <c r="D8" i="1"/>
  <c r="D7" i="1"/>
  <c r="B10" i="1"/>
  <c r="C10" i="1" l="1"/>
  <c r="D10" i="1" s="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<sst xmlns="http://schemas.openxmlformats.org/spreadsheetml/2006/main" count="25" uniqueCount="19">
  <si>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</si>
  <si>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</si>
  <si>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</si>
  <si>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</si>
  <si>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</si>
  <si>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</si>
  <si>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</si>
  <si>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</si>
  <si>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</si>
  <si>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</si>
  <si>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</si>
  <si>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</si>
  <si>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</si>
  <si>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</si>
  <si>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</si>
  <si>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</si>
  <si>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</si>
  <si>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</si>
  <si>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June - 06/30/2023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</si>
</sst>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9">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Border="1"/>
    <xf numFmtId="38" fontId="6" fillId="0" borderId="0" xfId="0" applyNumberFormat="1" applyFont="1" applyAlignment="1">
      <alignment vertical="center"/>
    </xf>
    <xf numFmtId="0" fontId="7" fillId="3" borderId="0" xfId="0" applyFont="1" applyFill="1"/>
    <xf numFmtId="0" fontId="9" fillId="3" borderId="0" xfId="0" applyFont="1" applyFill="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xf numFmtId="14" fontId="1" fillId="3" borderId="0" xfId="0" applyNumberFormat="1" applyFont="1" applyFill="1" applyAlignment="1">
      <alignment horizontal="center"/>
    </xf>
    <xf numFmtId="0" fontId="8" fillId="3" borderId="0" xfId="0" applyFont="1" applyFill="1" applyAlignment="1">
      <alignment horizontal="center"/>
    </xf>
    <xf numFmtId="43" fontId="0" fillId="0" borderId="0" xfId="1" applyFont="1"/>
    <xf numFmtId="164" fontId="3" fillId="0" borderId="5" xfId="1" applyNumberFormat="1" applyFont="1" applyBorder="1"/>
    <xf numFmtId="165" fontId="0" fillId="0" borderId="0" xfId="2" applyNumberFormat="1" applyFont="1"/>
    <xf numFmtId="164" fontId="10" fillId="0" borderId="4" xfId="0" applyNumberFormat="1" applyFont="1" applyBorder="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Tables'!$B$15</c:f>
              <c:strCache>
                <c:ptCount val="1"/>
                <c:pt idx="0">
                  <c:v>FY22 - Prior Fiscal Year</c:v>
                </c:pt>
              </c:strCache>
            </c:strRef>
          </c:tx>
          <c:spPr>
            <a:solidFill>
              <a:schemeClr val="accent1"/>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Tables'!$B$16:$B$20</c:f>
              <c:numCache>
                <c:formatCode>#,##0</c:formatCode>
                <c:ptCount val="5"/>
                <c:pt idx="0">
                  <c:v>68227141.00000158</c:v>
                </c:pt>
                <c:pt idx="1">
                  <c:v>6324493.609999991</c:v>
                </c:pt>
                <c:pt idx="2">
                  <c:v>10103783.929999972</c:v>
                </c:pt>
                <c:pt idx="3">
                  <c:v>19837469.769999981</c:v>
                </c:pt>
                <c:pt idx="4" formatCode="_(* #,##0_);_(* \(#,##0\);_(* &quot;-&quot;??_);_(@_)">
                  <c:v>104492888.31000152</c:v>
                </c:pt>
              </c:numCache>
            </c:numRef>
          </c:val>
          <c:extLst>
            <c:ext xmlns:c16="http://schemas.microsoft.com/office/drawing/2014/chart" uri="{C3380CC4-5D6E-409C-BE32-E72D297353CC}">
              <c16:uniqueId val="{00000000-FD9C-44DF-9FFF-8C9AAF5B3ACA}"/>
            </c:ext>
          </c:extLst>
        </c:ser>
        <c:ser>
          <c:idx val="1"/>
          <c:order val="1"/>
          <c:tx>
            <c:strRef>
              <c:f>'PY Comparison Tables'!$C$15</c:f>
              <c:strCache>
                <c:ptCount val="1"/>
                <c:pt idx="0">
                  <c:v>FY23 - Current Fiscal Year</c:v>
                </c:pt>
              </c:strCache>
            </c:strRef>
          </c:tx>
          <c:spPr>
            <a:solidFill>
              <a:schemeClr val="accent2"/>
            </a:solidFill>
            <a:ln>
              <a:noFill/>
            </a:ln>
            <a:effectLst/>
            <a:sp3d/>
          </c:spPr>
          <c:invertIfNegative val="0"/>
          <c:cat>
            <c:strRef>
              <c:f>'PY Comparison Tables'!$A$16:$A$20</c:f>
              <c:strCache>
                <c:ptCount val="5"/>
                <c:pt idx="0">
                  <c:v>Instruction</c:v>
                </c:pt>
                <c:pt idx="1">
                  <c:v>Pupil Services</c:v>
                </c:pt>
                <c:pt idx="2">
                  <c:v>Maintenance and Operation</c:v>
                </c:pt>
                <c:pt idx="3">
                  <c:v>Other Functions</c:v>
                </c:pt>
                <c:pt idx="4">
                  <c:v>Total Expenditures</c:v>
                </c:pt>
              </c:strCache>
            </c:strRef>
          </c:cat>
          <c:val>
            <c:numRef>
              <c:f>'PY Comparison Tables'!$C$16:$C$20</c:f>
              <c:numCache>
                <c:formatCode>#,##0_);[Red]\(#,##0\)</c:formatCode>
                <c:ptCount val="5"/>
                <c:pt idx="0">
                  <c:v>75965539.700000003</c:v>
                </c:pt>
                <c:pt idx="1">
                  <c:v>6717005.0099999998</c:v>
                </c:pt>
                <c:pt idx="2">
                  <c:v>19722639.819999941</c:v>
                </c:pt>
                <c:pt idx="3">
                  <c:v>24254524.469999999</c:v>
                </c:pt>
                <c:pt idx="4" formatCode="_(* #,##0_);_(* \(#,##0\);_(* &quot;-&quot;??_);_(@_)">
                  <c:v>126659708.99999994</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 Tables'!$B$6</c:f>
              <c:strCache>
                <c:ptCount val="1"/>
                <c:pt idx="0">
                  <c:v>FY22 - Prior Fiscal Year</c:v>
                </c:pt>
              </c:strCache>
            </c:strRef>
          </c:tx>
          <c:spPr>
            <a:solidFill>
              <a:schemeClr val="accent6"/>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Tables'!$B$7:$B$10</c:f>
              <c:numCache>
                <c:formatCode>#,##0</c:formatCode>
                <c:ptCount val="4"/>
                <c:pt idx="0">
                  <c:v>8421309.4599999972</c:v>
                </c:pt>
                <c:pt idx="1">
                  <c:v>53241681.310000002</c:v>
                </c:pt>
                <c:pt idx="2">
                  <c:v>125078.85</c:v>
                </c:pt>
                <c:pt idx="3" formatCode="_(* #,##0_);_(* \(#,##0\);_(* &quot;-&quot;??_);_(@_)">
                  <c:v>61788069.619999997</c:v>
                </c:pt>
              </c:numCache>
            </c:numRef>
          </c:val>
          <c:extLst>
            <c:ext xmlns:c16="http://schemas.microsoft.com/office/drawing/2014/chart" uri="{C3380CC4-5D6E-409C-BE32-E72D297353CC}">
              <c16:uniqueId val="{00000000-F4F6-4A4A-885F-0D6CE4E4C70E}"/>
            </c:ext>
          </c:extLst>
        </c:ser>
        <c:ser>
          <c:idx val="1"/>
          <c:order val="1"/>
          <c:tx>
            <c:strRef>
              <c:f>'PY Comparison Tables'!$C$6</c:f>
              <c:strCache>
                <c:ptCount val="1"/>
                <c:pt idx="0">
                  <c:v>FY23 - Current Fiscal Year</c:v>
                </c:pt>
              </c:strCache>
            </c:strRef>
          </c:tx>
          <c:spPr>
            <a:solidFill>
              <a:schemeClr val="accent5"/>
            </a:solidFill>
            <a:ln>
              <a:noFill/>
            </a:ln>
            <a:effectLst/>
            <a:sp3d/>
          </c:spPr>
          <c:invertIfNegative val="0"/>
          <c:cat>
            <c:strRef>
              <c:f>'PY Comparison Tables'!$A$7:$A$10</c:f>
              <c:strCache>
                <c:ptCount val="4"/>
                <c:pt idx="0">
                  <c:v>Local Revenue</c:v>
                </c:pt>
                <c:pt idx="1">
                  <c:v>State Revenue</c:v>
                </c:pt>
                <c:pt idx="2">
                  <c:v>Other Revenue</c:v>
                </c:pt>
                <c:pt idx="3">
                  <c:v>Total Revenue</c:v>
                </c:pt>
              </c:strCache>
            </c:strRef>
          </c:cat>
          <c:val>
            <c:numRef>
              <c:f>'PY Comparison Tables'!$C$7:$C$10</c:f>
              <c:numCache>
                <c:formatCode>#,##0</c:formatCode>
                <c:ptCount val="4"/>
                <c:pt idx="0">
                  <c:v>7680170.8399999999</c:v>
                </c:pt>
                <c:pt idx="1">
                  <c:v>56366942.200000003</c:v>
                </c:pt>
                <c:pt idx="2">
                  <c:v>1528754.08</c:v>
                </c:pt>
                <c:pt idx="3" formatCode="_(* #,##0_);_(* \(#,##0\);_(* &quot;-&quot;??_);_(@_)">
                  <c:v>65575867.120000005</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19560</xdr:colOff>
      <xdr:row>27</xdr:row>
      <xdr:rowOff>83886</xdr:rowOff>
    </xdr:from>
    <xdr:to>
      <xdr:col>13</xdr:col>
      <xdr:colOff>583406</xdr:colOff>
      <xdr:row>33</xdr:row>
      <xdr:rowOff>47625</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456123" y="5227386"/>
          <a:ext cx="9612596" cy="1194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June revenue was largely comparable to the previous reporting period. Modest and expected increases continue to be experienced in State Revenue attributable to additional QBE, Quality Basic Education, revenue received to fund the employer portion of administratively mandated health insurance rate increases. </a:t>
          </a:r>
          <a:r>
            <a:rPr lang="en-US" sz="1100" baseline="0">
              <a:solidFill>
                <a:sysClr val="windowText" lastClr="000000"/>
              </a:solidFill>
            </a:rPr>
            <a:t>Other Revenue, which consists mainly of interest earnings, continues to outpace prior year levels due to increased yields on the District's reserves held in the Local Government Investment Pool and other cash accounts.</a:t>
          </a:r>
          <a:endParaRPr lang="en-US" sz="1100" baseline="0">
            <a:solidFill>
              <a:sysClr val="windowText" lastClr="000000"/>
            </a:solidFill>
            <a:latin typeface="+mn-lt"/>
            <a:ea typeface="+mn-ea"/>
            <a:cs typeface="+mn-cs"/>
          </a:endParaRPr>
        </a:p>
      </xdr:txBody>
    </xdr:sp>
    <xdr:clientData/>
  </xdr:twoCellAnchor>
  <xdr:twoCellAnchor>
    <xdr:from>
      <xdr:col>1</xdr:col>
      <xdr:colOff>17252</xdr:colOff>
      <xdr:row>58</xdr:row>
      <xdr:rowOff>229965</xdr:rowOff>
    </xdr:from>
    <xdr:to>
      <xdr:col>13</xdr:col>
      <xdr:colOff>589898</xdr:colOff>
      <xdr:row>67</xdr:row>
      <xdr:rowOff>64456</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468436" y="10714627"/>
          <a:ext cx="9940090" cy="1875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June expenditures were higher than average, and represented a 21.2 percent increase as compared to the previous fiscal year. This increase is identifiable to notable district safety enhancements in Maintenance and Operations, as well as increases in Instruction, Student Transportation, and General Administration functions. </a:t>
          </a:r>
        </a:p>
        <a:p>
          <a:endParaRPr lang="en-US" sz="1200" baseline="0">
            <a:solidFill>
              <a:sysClr val="windowText" lastClr="000000"/>
            </a:solidFill>
            <a:latin typeface="+mn-lt"/>
            <a:ea typeface="+mn-ea"/>
            <a:cs typeface="+mn-cs"/>
          </a:endParaRPr>
        </a:p>
        <a:p>
          <a:r>
            <a:rPr lang="en-US" sz="1200" baseline="0">
              <a:solidFill>
                <a:sysClr val="windowText" lastClr="000000"/>
              </a:solidFill>
              <a:latin typeface="+mn-lt"/>
              <a:ea typeface="+mn-ea"/>
              <a:cs typeface="+mn-cs"/>
            </a:rPr>
            <a:t>Within Maintenance and Operations, safety enhancements led the increase with purchases for EVOLV Security Solutions and Centegix's Safety Alert System, as well as increased costs experienced for maintenance and supplies. Within the Instruction function, increases were attributable from one-time purchases of student chromebooks, rising employee benefit costs, and increased expenditures for substitutes.</a:t>
          </a:r>
          <a:r>
            <a:rPr lang="en-US" sz="1100" b="0" i="0" u="none" strike="noStrike" baseline="0">
              <a:solidFill>
                <a:schemeClr val="dk1"/>
              </a:solidFill>
              <a:effectLst/>
              <a:latin typeface="+mn-lt"/>
              <a:ea typeface="+mn-ea"/>
              <a:cs typeface="+mn-cs"/>
            </a:rPr>
            <a:t> </a:t>
          </a:r>
          <a:r>
            <a:rPr lang="en-US" sz="1200" baseline="0">
              <a:solidFill>
                <a:sysClr val="windowText" lastClr="000000"/>
              </a:solidFill>
              <a:effectLst/>
              <a:latin typeface="+mn-lt"/>
              <a:ea typeface="+mn-ea"/>
              <a:cs typeface="+mn-cs"/>
            </a:rPr>
            <a:t>Additionally, various smaller but broad increases were noted across Other Functions, including increased expenses for student transportation, maintenance personnel, energy costs, and one-time legal fees. </a:t>
          </a:r>
          <a:r>
            <a:rPr lang="en-US" sz="1200" baseline="0">
              <a:solidFill>
                <a:sysClr val="windowText" lastClr="000000"/>
              </a:solidFill>
              <a:latin typeface="+mn-lt"/>
              <a:ea typeface="+mn-ea"/>
              <a:cs typeface="+mn-cs"/>
            </a:rPr>
            <a:t>  </a:t>
          </a:r>
          <a:endParaRPr lang="en-US" sz="1200">
            <a:solidFill>
              <a:sysClr val="windowText" lastClr="000000"/>
            </a:solidFill>
            <a:latin typeface="+mn-lt"/>
            <a:ea typeface="+mn-ea"/>
            <a:cs typeface="+mn-cs"/>
          </a:endParaRPr>
        </a:p>
      </xdr:txBody>
    </xdr:sp>
    <xdr:clientData/>
  </xdr:twoCellAnchor>
  <xdr:twoCellAnchor>
    <xdr:from>
      <xdr:col>1</xdr:col>
      <xdr:colOff>25468</xdr:colOff>
      <xdr:row>38</xdr:row>
      <xdr:rowOff>141340</xdr:rowOff>
    </xdr:from>
    <xdr:to>
      <xdr:col>13</xdr:col>
      <xdr:colOff>599289</xdr:colOff>
      <xdr:row>58</xdr:row>
      <xdr:rowOff>221875</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5</xdr:row>
      <xdr:rowOff>180974</xdr:rowOff>
    </xdr:from>
    <xdr:to>
      <xdr:col>13</xdr:col>
      <xdr:colOff>590550</xdr:colOff>
      <xdr:row>27</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2:AY62"/>
  <sheetViews>
    <sheetView tabSelected="1" topLeftCell="A15" zoomScale="133" zoomScaleNormal="120" workbookViewId="0">
      <selection activeCell="H35" sqref="H35"/>
    </sheetView>
  </sheetViews>
  <sheetFormatPr defaultColWidth="0" defaultRowHeight="14.4" x14ac:dyDescent="0.3"/>
  <cols>
    <col min="1" max="1" width="6.5546875" style="11" customWidth="1"/>
    <col min="2" max="13" width="11.33203125" style="11" customWidth="1"/>
    <col min="14" max="14" width="15.6640625" style="11" customWidth="1"/>
    <col min="15" max="15" width="6.5546875" style="11" hidden="1" customWidth="1"/>
    <col min="16" max="16" width="9.88671875" hidden="1" customWidth="1"/>
    <col min="17" max="51" width="0" style="11" hidden="1" customWidth="1"/>
    <col min="52" max="16384" width="9.109375" style="11" hidden="1"/>
  </cols>
  <sheetData>
    <row r="2" spans="1:14" x14ac:dyDescent="0.3">
      <c r="B2" s="31" t="s">
        <v>12</v>
      </c>
      <c r="C2" s="31"/>
      <c r="D2" s="31"/>
      <c r="E2" s="31"/>
      <c r="F2" s="31"/>
      <c r="G2" s="31"/>
      <c r="H2" s="31"/>
      <c r="I2" s="31"/>
      <c r="J2" s="31"/>
      <c r="K2" s="31"/>
      <c r="L2" s="31"/>
      <c r="M2" s="31"/>
      <c r="N2" s="31"/>
    </row>
    <row r="3" spans="1:14" x14ac:dyDescent="0.3">
      <c r="B3" s="31" t="s">
        <v>15</v>
      </c>
      <c r="C3" s="31"/>
      <c r="D3" s="31"/>
      <c r="E3" s="31"/>
      <c r="F3" s="31"/>
      <c r="G3" s="31"/>
      <c r="H3" s="31"/>
      <c r="I3" s="31"/>
      <c r="J3" s="31"/>
      <c r="K3" s="31"/>
      <c r="L3" s="31"/>
      <c r="M3" s="31"/>
      <c r="N3" s="31"/>
    </row>
    <row r="4" spans="1:14" x14ac:dyDescent="0.3">
      <c r="B4" s="32" t="s">
        <v>18</v>
      </c>
      <c r="C4" s="32"/>
      <c r="D4" s="32"/>
      <c r="E4" s="32"/>
      <c r="F4" s="32"/>
      <c r="G4" s="32"/>
      <c r="H4" s="32"/>
      <c r="I4" s="32"/>
      <c r="J4" s="32"/>
      <c r="K4" s="32"/>
      <c r="L4" s="32"/>
      <c r="M4" s="32"/>
      <c r="N4" s="32"/>
    </row>
    <row r="5" spans="1:14" x14ac:dyDescent="0.3">
      <c r="B5" s="25"/>
      <c r="C5" s="25"/>
      <c r="D5" s="25"/>
      <c r="E5" s="25"/>
      <c r="F5" s="25"/>
      <c r="G5" s="25"/>
      <c r="H5" s="25"/>
      <c r="I5" s="25"/>
      <c r="J5" s="25"/>
      <c r="K5" s="25"/>
      <c r="L5" s="25"/>
      <c r="M5" s="25"/>
      <c r="N5" s="25"/>
    </row>
    <row r="6" spans="1:14" x14ac:dyDescent="0.3">
      <c r="A6" s="25"/>
      <c r="B6" s="25"/>
      <c r="C6" s="25"/>
      <c r="D6" s="25"/>
      <c r="E6" s="25"/>
      <c r="F6" s="25"/>
      <c r="G6" s="25"/>
      <c r="H6" s="25"/>
      <c r="I6" s="25"/>
      <c r="J6" s="25"/>
      <c r="K6" s="25"/>
      <c r="L6" s="25"/>
      <c r="M6" s="25"/>
      <c r="N6" s="25"/>
    </row>
    <row r="7" spans="1:14" x14ac:dyDescent="0.3">
      <c r="A7" s="25"/>
      <c r="B7" s="25"/>
      <c r="C7" s="25"/>
      <c r="D7" s="25"/>
      <c r="E7" s="25"/>
      <c r="F7" s="25"/>
      <c r="G7" s="25"/>
      <c r="H7" s="25"/>
      <c r="I7" s="25"/>
      <c r="J7" s="25"/>
      <c r="K7" s="25"/>
      <c r="L7" s="25"/>
      <c r="M7" s="25"/>
      <c r="N7" s="25"/>
    </row>
    <row r="29" spans="1:16" s="20" customFormat="1" ht="15.75" customHeight="1" x14ac:dyDescent="0.3">
      <c r="A29" s="21"/>
      <c r="B29" s="21"/>
      <c r="C29" s="21"/>
      <c r="D29" s="21"/>
      <c r="E29" s="21"/>
      <c r="F29" s="21"/>
      <c r="G29" s="21"/>
      <c r="H29" s="21"/>
      <c r="I29" s="21"/>
      <c r="J29" s="21"/>
      <c r="K29" s="21"/>
      <c r="L29" s="21"/>
      <c r="M29" s="21"/>
      <c r="N29" s="21"/>
      <c r="O29" s="11"/>
      <c r="P29"/>
    </row>
    <row r="30" spans="1:16" ht="21" customHeight="1" x14ac:dyDescent="0.3">
      <c r="A30" s="21"/>
      <c r="B30" s="21"/>
      <c r="C30" s="21"/>
      <c r="D30" s="21"/>
      <c r="E30" s="21"/>
      <c r="F30" s="21"/>
      <c r="G30" s="21"/>
      <c r="H30" s="21"/>
      <c r="I30" s="21"/>
      <c r="J30" s="21"/>
      <c r="K30" s="21"/>
      <c r="L30" s="21"/>
      <c r="M30" s="21"/>
      <c r="N30" s="21"/>
    </row>
    <row r="58" spans="2:14" ht="14.25" customHeight="1" x14ac:dyDescent="0.35">
      <c r="B58" s="26"/>
      <c r="C58" s="26"/>
      <c r="D58" s="26"/>
      <c r="E58" s="26"/>
      <c r="F58" s="26"/>
      <c r="G58" s="26"/>
      <c r="H58" s="26"/>
      <c r="I58" s="26"/>
      <c r="J58" s="26"/>
      <c r="K58" s="26"/>
      <c r="L58" s="26"/>
      <c r="M58" s="26"/>
    </row>
    <row r="59" spans="2:14" ht="21.75" customHeight="1" x14ac:dyDescent="0.3">
      <c r="B59" s="21"/>
      <c r="C59" s="21"/>
      <c r="D59" s="21"/>
      <c r="E59" s="21"/>
      <c r="F59" s="21"/>
      <c r="G59" s="21"/>
      <c r="H59" s="21"/>
      <c r="I59" s="21"/>
      <c r="J59" s="21"/>
      <c r="K59" s="21"/>
      <c r="L59" s="21"/>
      <c r="M59" s="21"/>
      <c r="N59" s="21"/>
    </row>
    <row r="60" spans="2:14" ht="15" customHeight="1" x14ac:dyDescent="0.3">
      <c r="B60" s="21"/>
      <c r="C60" s="21"/>
      <c r="D60" s="21"/>
      <c r="E60" s="21"/>
      <c r="F60" s="21"/>
      <c r="G60" s="21"/>
      <c r="H60" s="21"/>
      <c r="I60" s="21"/>
      <c r="J60" s="21"/>
      <c r="K60" s="21"/>
      <c r="L60" s="21"/>
      <c r="M60" s="21"/>
      <c r="N60" s="21"/>
    </row>
    <row r="62" spans="2:14" ht="39" customHeight="1" x14ac:dyDescent="0.3"/>
  </sheetData>
  <mergeCells count="3">
    <mergeCell ref="B2:N2"/>
    <mergeCell ref="B3:N3"/>
    <mergeCell ref="B4:N4"/>
  </mergeCells>
  <pageMargins left="0.6" right="0.6" top="0.75" bottom="0.75" header="0.3" footer="0.3"/>
  <pageSetup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C20" sqref="C20"/>
    </sheetView>
  </sheetViews>
  <sheetFormatPr defaultRowHeight="14.4" x14ac:dyDescent="0.3"/>
  <cols>
    <col min="1" max="1" width="30.109375" customWidth="1"/>
    <col min="2" max="2" width="25.5546875" customWidth="1"/>
    <col min="3" max="3" width="26" customWidth="1"/>
    <col min="4" max="4" width="17.5546875" customWidth="1"/>
    <col min="6" max="6" width="17.44140625" customWidth="1"/>
    <col min="7" max="7" width="9.5546875" customWidth="1"/>
  </cols>
  <sheetData>
    <row r="1" spans="1:6" x14ac:dyDescent="0.3">
      <c r="A1" s="33" t="s">
        <v>12</v>
      </c>
      <c r="B1" s="33"/>
      <c r="C1" s="33"/>
      <c r="D1" s="33"/>
    </row>
    <row r="2" spans="1:6" x14ac:dyDescent="0.3">
      <c r="A2" s="33" t="s">
        <v>13</v>
      </c>
      <c r="B2" s="33"/>
      <c r="C2" s="33"/>
      <c r="D2" s="33"/>
    </row>
    <row r="3" spans="1:6" x14ac:dyDescent="0.3">
      <c r="A3" s="34" t="s">
        <v>18</v>
      </c>
      <c r="B3" s="34"/>
      <c r="C3" s="34"/>
      <c r="D3" s="34"/>
    </row>
    <row r="4" spans="1:6" ht="15" thickBot="1" x14ac:dyDescent="0.35">
      <c r="B4" s="1"/>
      <c r="C4" s="1"/>
      <c r="D4" s="1"/>
    </row>
    <row r="5" spans="1:6" ht="15" thickBot="1" x14ac:dyDescent="0.35">
      <c r="A5" s="35" t="s">
        <v>10</v>
      </c>
      <c r="B5" s="36"/>
      <c r="C5" s="36"/>
      <c r="D5" s="37"/>
    </row>
    <row r="6" spans="1:6" ht="60.75" customHeight="1" thickBot="1" x14ac:dyDescent="0.35">
      <c r="A6" s="9" t="s">
        <v>14</v>
      </c>
      <c r="B6" s="9" t="s">
        <v>16</v>
      </c>
      <c r="C6" s="9" t="s">
        <v>17</v>
      </c>
      <c r="D6" s="10" t="s">
        <v>0</v>
      </c>
    </row>
    <row r="7" spans="1:6" x14ac:dyDescent="0.3">
      <c r="A7" s="3" t="s">
        <v>2</v>
      </c>
      <c r="B7" s="14">
        <v>8421309.4599999972</v>
      </c>
      <c r="C7" s="24">
        <v>7680170.8399999999</v>
      </c>
      <c r="D7" s="30">
        <f>C7-B7</f>
        <v>-741138.61999999732</v>
      </c>
    </row>
    <row r="8" spans="1:6" x14ac:dyDescent="0.3">
      <c r="A8" s="3" t="s">
        <v>1</v>
      </c>
      <c r="B8" s="14">
        <v>53241681.310000002</v>
      </c>
      <c r="C8" s="24">
        <v>56366942.200000003</v>
      </c>
      <c r="D8" s="18">
        <f>C8-B8</f>
        <v>3125260.8900000006</v>
      </c>
    </row>
    <row r="9" spans="1:6" x14ac:dyDescent="0.3">
      <c r="A9" s="3" t="s">
        <v>3</v>
      </c>
      <c r="B9" s="14">
        <v>125078.85</v>
      </c>
      <c r="C9" s="24">
        <v>1528754.08</v>
      </c>
      <c r="D9" s="18">
        <f t="shared" ref="D9" si="0">C9-B9</f>
        <v>1403675.23</v>
      </c>
    </row>
    <row r="10" spans="1:6" ht="15" thickBot="1" x14ac:dyDescent="0.35">
      <c r="A10" s="5" t="s">
        <v>4</v>
      </c>
      <c r="B10" s="13">
        <f>SUM(B7:B9)</f>
        <v>61788069.619999997</v>
      </c>
      <c r="C10" s="13">
        <f>SUM(C7:C9)</f>
        <v>65575867.120000005</v>
      </c>
      <c r="D10" s="15">
        <f>C10-B10</f>
        <v>3787797.5000000075</v>
      </c>
    </row>
    <row r="11" spans="1:6" ht="15.6" thickTop="1" thickBot="1" x14ac:dyDescent="0.35">
      <c r="A11" s="12"/>
      <c r="B11" s="7"/>
      <c r="C11" s="7"/>
      <c r="D11" s="8"/>
    </row>
    <row r="13" spans="1:6" ht="15" thickBot="1" x14ac:dyDescent="0.35"/>
    <row r="14" spans="1:6" ht="15" thickBot="1" x14ac:dyDescent="0.35">
      <c r="A14" s="35" t="s">
        <v>11</v>
      </c>
      <c r="B14" s="36"/>
      <c r="C14" s="38"/>
      <c r="D14" s="37"/>
    </row>
    <row r="15" spans="1:6" ht="60.75" customHeight="1" thickBot="1" x14ac:dyDescent="0.35">
      <c r="A15" s="9" t="s">
        <v>14</v>
      </c>
      <c r="B15" s="22" t="s">
        <v>16</v>
      </c>
      <c r="C15" s="10" t="s">
        <v>17</v>
      </c>
      <c r="D15" s="23" t="s">
        <v>0</v>
      </c>
    </row>
    <row r="16" spans="1:6" x14ac:dyDescent="0.3">
      <c r="A16" s="3" t="s">
        <v>5</v>
      </c>
      <c r="B16" s="14">
        <v>68227141.00000158</v>
      </c>
      <c r="C16" s="19">
        <v>75965539.700000003</v>
      </c>
      <c r="D16" s="18">
        <f>C16-B16</f>
        <v>7738398.6999984235</v>
      </c>
      <c r="F16" s="27"/>
    </row>
    <row r="17" spans="1:6" x14ac:dyDescent="0.3">
      <c r="A17" s="3" t="s">
        <v>6</v>
      </c>
      <c r="B17" s="14">
        <v>6324493.609999991</v>
      </c>
      <c r="C17" s="4">
        <v>6717005.0099999998</v>
      </c>
      <c r="D17" s="18">
        <f>C17-B17</f>
        <v>392511.40000000875</v>
      </c>
      <c r="F17" s="27"/>
    </row>
    <row r="18" spans="1:6" x14ac:dyDescent="0.3">
      <c r="A18" s="3" t="s">
        <v>7</v>
      </c>
      <c r="B18" s="14">
        <v>10103783.929999972</v>
      </c>
      <c r="C18" s="19">
        <v>19722639.819999941</v>
      </c>
      <c r="D18" s="18">
        <f t="shared" ref="D18" si="1">C18-B18</f>
        <v>9618855.8899999689</v>
      </c>
      <c r="F18" s="29"/>
    </row>
    <row r="19" spans="1:6" x14ac:dyDescent="0.3">
      <c r="A19" s="3" t="s">
        <v>8</v>
      </c>
      <c r="B19" s="14">
        <v>19837469.769999981</v>
      </c>
      <c r="C19" s="2">
        <v>24254524.469999999</v>
      </c>
      <c r="D19" s="18">
        <f>C19-B19</f>
        <v>4417054.7000000179</v>
      </c>
      <c r="F19" s="27"/>
    </row>
    <row r="20" spans="1:6" ht="15" thickBot="1" x14ac:dyDescent="0.35">
      <c r="A20" s="5" t="s">
        <v>9</v>
      </c>
      <c r="B20" s="13">
        <f>SUM(B16:B19)</f>
        <v>104492888.31000152</v>
      </c>
      <c r="C20" s="13">
        <f>SUM(C16:C19)</f>
        <v>126659708.99999994</v>
      </c>
      <c r="D20" s="28">
        <f>C20-B20</f>
        <v>22166820.689998418</v>
      </c>
      <c r="F20" s="29"/>
    </row>
    <row r="21" spans="1:6" ht="15.6" thickTop="1" thickBot="1" x14ac:dyDescent="0.35">
      <c r="A21" s="6"/>
      <c r="B21" s="7"/>
      <c r="C21" s="7"/>
      <c r="D21" s="8"/>
    </row>
    <row r="23" spans="1:6" x14ac:dyDescent="0.3">
      <c r="B23" s="16"/>
      <c r="C23" s="17"/>
      <c r="D23" s="17"/>
    </row>
    <row r="24" spans="1:6" x14ac:dyDescent="0.3">
      <c r="B24" s="16"/>
      <c r="C24" s="17"/>
      <c r="D24" s="17"/>
    </row>
    <row r="26" spans="1:6" x14ac:dyDescent="0.3">
      <c r="C26" s="17"/>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PY to CY Comparison Graph</vt:lpstr>
      <vt:lpstr>PY Comparison 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Tiffany Dawson</cp:lastModifiedBy>
  <cp:lastPrinted>2023-07-18T15:31:11Z</cp:lastPrinted>
  <dcterms:created xsi:type="dcterms:W3CDTF">2021-09-22T12:28:47Z</dcterms:created>
  <dcterms:modified xsi:type="dcterms:W3CDTF">2023-07-18T15:31:23Z</dcterms:modified>
</cp:coreProperties>
</file>