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sd-my.sharepoint.com/personal/e20223281_dekalbschoolsga_org/Documents/Desktop/Downloadz/"/>
    </mc:Choice>
  </mc:AlternateContent>
  <xr:revisionPtr revIDLastSave="218" documentId="8_{E4A0BE96-2160-489F-BEC3-292A7265A9F8}" xr6:coauthVersionLast="47" xr6:coauthVersionMax="47" xr10:uidLastSave="{27FED350-F66D-4E25-8F82-EAADC74C62B9}"/>
  <bookViews>
    <workbookView xWindow="-28920" yWindow="-6765" windowWidth="29040" windowHeight="15840" xr2:uid="{259C3B71-1DB4-4FE4-88F0-9E17C04DDCBD}"/>
  </bookViews>
  <sheets>
    <sheet name="PY to CY Comparison Graph" sheetId="3" r:id="rId1"/>
    <sheet name="PY Comparison Tabl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D18" i="1"/>
  <c r="D17" i="1"/>
  <c r="D16" i="1"/>
  <c r="C10" i="1"/>
  <c r="B10" i="1"/>
  <c r="D9" i="1"/>
  <c r="D8" i="1"/>
  <c r="D7" i="1"/>
  <c r="D10" i="1" l="1"/>
  <c r="D19" i="1" l="1"/>
  <c r="C20" i="1"/>
  <c r="D20" i="1" l="1"/>
</calcChain>
</file>

<file path=xl/sharedStrings.xml><?xml version="1.0" encoding="utf-8"?>
<sst xmlns="http://schemas.openxmlformats.org/spreadsheetml/2006/main" count="25" uniqueCount="19">
  <si>
    <t>Difference</t>
  </si>
  <si>
    <t>State Revenue</t>
  </si>
  <si>
    <t>Local Revenue</t>
  </si>
  <si>
    <t>Other Revenue</t>
  </si>
  <si>
    <t>Total Revenue</t>
  </si>
  <si>
    <t>Instruction</t>
  </si>
  <si>
    <t>Pupil Services</t>
  </si>
  <si>
    <t>Maintenance and Operation</t>
  </si>
  <si>
    <t>Other Functions</t>
  </si>
  <si>
    <t>Total Expenditures</t>
  </si>
  <si>
    <t xml:space="preserve">Revenues: </t>
  </si>
  <si>
    <t xml:space="preserve">Expenditures: </t>
  </si>
  <si>
    <t>DEKALB COUNTY BOARD OF EDUCATION</t>
  </si>
  <si>
    <t>GENERAL FUND - PRIOR YEAR COMPARISON</t>
  </si>
  <si>
    <t>Description</t>
  </si>
  <si>
    <t>GENERAL FUND - PRIOR YEAR COMPARISON CHARTS</t>
  </si>
  <si>
    <t>FY23 - Prior Fiscal Year</t>
  </si>
  <si>
    <t>FY24 - Current Fiscal Year</t>
  </si>
  <si>
    <t>October - 10/31/2023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</si>
</sst>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38" fontId="0" fillId="0" borderId="1" xfId="0" applyNumberFormat="1" applyBorder="1"/>
    <xf numFmtId="0" fontId="0" fillId="0" borderId="3" xfId="0" applyBorder="1"/>
    <xf numFmtId="38" fontId="0" fillId="0" borderId="0" xfId="0" applyNumberFormat="1" applyBorder="1"/>
    <xf numFmtId="0" fontId="1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6" xfId="0" applyFont="1" applyBorder="1"/>
    <xf numFmtId="164" fontId="0" fillId="0" borderId="2" xfId="1" applyNumberFormat="1" applyFont="1" applyBorder="1"/>
    <xf numFmtId="164" fontId="3" fillId="0" borderId="5" xfId="1" applyNumberFormat="1" applyFont="1" applyBorder="1"/>
    <xf numFmtId="3" fontId="0" fillId="0" borderId="0" xfId="0" applyNumberFormat="1"/>
    <xf numFmtId="164" fontId="0" fillId="0" borderId="0" xfId="0" applyNumberFormat="1"/>
    <xf numFmtId="10" fontId="0" fillId="0" borderId="0" xfId="2" applyNumberFormat="1" applyFont="1"/>
    <xf numFmtId="164" fontId="3" fillId="0" borderId="4" xfId="0" applyNumberFormat="1" applyFont="1" applyFill="1" applyBorder="1"/>
    <xf numFmtId="38" fontId="6" fillId="0" borderId="0" xfId="0" applyNumberFormat="1" applyFont="1" applyBorder="1" applyAlignment="1">
      <alignment vertical="center"/>
    </xf>
    <xf numFmtId="0" fontId="7" fillId="3" borderId="0" xfId="0" applyFont="1" applyFill="1"/>
    <xf numFmtId="0" fontId="0" fillId="3" borderId="0" xfId="0" applyFill="1" applyBorder="1"/>
    <xf numFmtId="0" fontId="9" fillId="3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14" fontId="1" fillId="3" borderId="0" xfId="0" applyNumberFormat="1" applyFont="1" applyFill="1" applyAlignment="1">
      <alignment horizontal="center"/>
    </xf>
    <xf numFmtId="14" fontId="1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3" fontId="0" fillId="0" borderId="0" xfId="1" applyFont="1"/>
    <xf numFmtId="44" fontId="0" fillId="0" borderId="0" xfId="3" applyFont="1"/>
    <xf numFmtId="0" fontId="1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4" fontId="0" fillId="0" borderId="0" xfId="0" applyNumberFormat="1"/>
    <xf numFmtId="164" fontId="3" fillId="0" borderId="5" xfId="0" applyNumberFormat="1" applyFont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Expenditures Comparison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'PY Comparison Tables'!$B$15</c:f>
              <c:strCache>
                <c:ptCount val="1"/>
                <c:pt idx="0">
                  <c:v>FY23 - Prior Fiscal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Tables'!$A$16:$A$20</c:f>
              <c:strCache>
                <c:ptCount val="5"/>
                <c:pt idx="0">
                  <c:v>Instruction</c:v>
                </c:pt>
                <c:pt idx="1">
                  <c:v>Pupil Services</c:v>
                </c:pt>
                <c:pt idx="2">
                  <c:v>Maintenance and Operation</c:v>
                </c:pt>
                <c:pt idx="3">
                  <c:v>Other Functions</c:v>
                </c:pt>
                <c:pt idx="4">
                  <c:v>Total Expenditures</c:v>
                </c:pt>
              </c:strCache>
            </c:strRef>
          </c:cat>
          <c:val>
            <c:numRef>
              <c:f>'PY Comparison Tables'!$B$16:$B$20</c:f>
              <c:numCache>
                <c:formatCode>#,##0</c:formatCode>
                <c:ptCount val="5"/>
                <c:pt idx="0">
                  <c:v>71835021.210001454</c:v>
                </c:pt>
                <c:pt idx="1">
                  <c:v>6551632.0899999309</c:v>
                </c:pt>
                <c:pt idx="2">
                  <c:v>9963184.6899999436</c:v>
                </c:pt>
                <c:pt idx="3">
                  <c:v>41204955.389999926</c:v>
                </c:pt>
                <c:pt idx="4" formatCode="_(* #,##0_);_(* \(#,##0\);_(* &quot;-&quot;??_);_(@_)">
                  <c:v>129554793.38000125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C-44DF-9FFF-8C9AAF5B3ACA}"/>
            </c:ext>
          </c:extLst>
        </c:ser>
        <c:ser>
          <c:idx val="1"/>
          <c:order val="1"/>
          <c:tx>
            <c:strRef>
              <c:f>'PY Comparison Tables'!$C$15</c:f>
              <c:strCache>
                <c:ptCount val="1"/>
                <c:pt idx="0">
                  <c:v>FY24 - Current Fiscal 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Tables'!$A$16:$A$20</c:f>
              <c:strCache>
                <c:ptCount val="5"/>
                <c:pt idx="0">
                  <c:v>Instruction</c:v>
                </c:pt>
                <c:pt idx="1">
                  <c:v>Pupil Services</c:v>
                </c:pt>
                <c:pt idx="2">
                  <c:v>Maintenance and Operation</c:v>
                </c:pt>
                <c:pt idx="3">
                  <c:v>Other Functions</c:v>
                </c:pt>
                <c:pt idx="4">
                  <c:v>Total Expenditures</c:v>
                </c:pt>
              </c:strCache>
            </c:strRef>
          </c:cat>
          <c:val>
            <c:numRef>
              <c:f>'PY Comparison Tables'!$C$16:$C$20</c:f>
              <c:numCache>
                <c:formatCode>#,##0_);[Red]\(#,##0\)</c:formatCode>
                <c:ptCount val="5"/>
                <c:pt idx="0">
                  <c:v>80943118.90000017</c:v>
                </c:pt>
                <c:pt idx="1">
                  <c:v>7506779.2599999988</c:v>
                </c:pt>
                <c:pt idx="2">
                  <c:v>9344994.8699999973</c:v>
                </c:pt>
                <c:pt idx="3">
                  <c:v>45695199.25999999</c:v>
                </c:pt>
                <c:pt idx="4" formatCode="_(* #,##0_);_(* \(#,##0\);_(* &quot;-&quot;??_);_(@_)">
                  <c:v>143490092.29000017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C-44DF-9FFF-8C9AAF5B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9799999"/>
        <c:axId val="1089810815"/>
        <c:axId val="0"/>
      </c:bar3DChart>
      <c:catAx>
        <c:axId val="108979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810815"/>
        <c:crosses val="autoZero"/>
        <c:auto val="1"/>
        <c:lblAlgn val="ctr"/>
        <c:lblOffset val="100"/>
        <c:noMultiLvlLbl val="0"/>
      </c:catAx>
      <c:valAx>
        <c:axId val="108981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799999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Revenues</a:t>
            </a:r>
            <a:r>
              <a:rPr lang="en-US" b="1" baseline="0"/>
              <a:t> Comparison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'PY Comparison Tables'!$B$6</c:f>
              <c:strCache>
                <c:ptCount val="1"/>
                <c:pt idx="0">
                  <c:v>FY23 - Prior Fiscal Year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Tables'!$A$7:$A$10</c:f>
              <c:strCache>
                <c:ptCount val="4"/>
                <c:pt idx="0">
                  <c:v>Local Revenue</c:v>
                </c:pt>
                <c:pt idx="1">
                  <c:v>State Revenue</c:v>
                </c:pt>
                <c:pt idx="2">
                  <c:v>Other Revenue</c:v>
                </c:pt>
                <c:pt idx="3">
                  <c:v>Total Revenue</c:v>
                </c:pt>
              </c:strCache>
            </c:strRef>
          </c:cat>
          <c:val>
            <c:numRef>
              <c:f>'PY Comparison Tables'!$B$7:$B$10</c:f>
              <c:numCache>
                <c:formatCode>#,##0</c:formatCode>
                <c:ptCount val="4"/>
                <c:pt idx="0">
                  <c:v>175157418.03</c:v>
                </c:pt>
                <c:pt idx="1">
                  <c:v>48732788</c:v>
                </c:pt>
                <c:pt idx="2">
                  <c:v>614426.56999999995</c:v>
                </c:pt>
                <c:pt idx="3" formatCode="_(* #,##0_);_(* \(#,##0\);_(* &quot;-&quot;??_);_(@_)">
                  <c:v>224504632.59999999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6-4A4A-885F-0D6CE4E4C70E}"/>
            </c:ext>
          </c:extLst>
        </c:ser>
        <c:ser>
          <c:idx val="1"/>
          <c:order val="1"/>
          <c:tx>
            <c:strRef>
              <c:f>'PY Comparison Tables'!$C$6</c:f>
              <c:strCache>
                <c:ptCount val="1"/>
                <c:pt idx="0">
                  <c:v>FY24 - Current Fiscal Year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'PY Comparison Tables'!$A$7:$A$10</c:f>
              <c:strCache>
                <c:ptCount val="4"/>
                <c:pt idx="0">
                  <c:v>Local Revenue</c:v>
                </c:pt>
                <c:pt idx="1">
                  <c:v>State Revenue</c:v>
                </c:pt>
                <c:pt idx="2">
                  <c:v>Other Revenue</c:v>
                </c:pt>
                <c:pt idx="3">
                  <c:v>Total Revenue</c:v>
                </c:pt>
              </c:strCache>
            </c:strRef>
          </c:cat>
          <c:val>
            <c:numRef>
              <c:f>'PY Comparison Tables'!$C$7:$C$10</c:f>
              <c:numCache>
                <c:formatCode>#,##0</c:formatCode>
                <c:ptCount val="4"/>
                <c:pt idx="0">
                  <c:v>340581323.85000002</c:v>
                </c:pt>
                <c:pt idx="1">
                  <c:v>50469643.259999998</c:v>
                </c:pt>
                <c:pt idx="2">
                  <c:v>809249.72</c:v>
                </c:pt>
                <c:pt idx="3" formatCode="_(* #,##0_);_(* \(#,##0\);_(* &quot;-&quot;??_);_(@_)">
                  <c:v>391860216.83000004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6-4A4A-885F-0D6CE4E4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133423"/>
        <c:axId val="250114287"/>
        <c:axId val="0"/>
      </c:bar3DChart>
      <c:catAx>
        <c:axId val="2501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14287"/>
        <c:crosses val="autoZero"/>
        <c:auto val="1"/>
        <c:lblAlgn val="ctr"/>
        <c:lblOffset val="100"/>
        <c:noMultiLvlLbl val="0"/>
      </c:catAx>
      <c:valAx>
        <c:axId val="25011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33423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25</xdr:row>
      <xdr:rowOff>95249</xdr:rowOff>
    </xdr:from>
    <xdr:to>
      <xdr:col>13</xdr:col>
      <xdr:colOff>597013</xdr:colOff>
      <xdr:row>32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5DA79B-51C1-4068-9A4B-E41F17281127}"/>
            </a:ext>
          </a:extLst>
        </xdr:cNvPr>
        <xdr:cNvSpPr txBox="1"/>
      </xdr:nvSpPr>
      <xdr:spPr>
        <a:xfrm>
          <a:off x="394607" y="4857749"/>
          <a:ext cx="7949406" cy="13229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ysClr val="windowText" lastClr="000000"/>
              </a:solidFill>
            </a:rPr>
            <a:t>Local revenue</a:t>
          </a:r>
          <a:r>
            <a:rPr lang="en-US" sz="1200" baseline="0">
              <a:solidFill>
                <a:sysClr val="windowText" lastClr="000000"/>
              </a:solidFill>
            </a:rPr>
            <a:t> recognition attributable to October increased due to known timing differences in local property tax remittance from prior year.</a:t>
          </a:r>
          <a:r>
            <a:rPr lang="en-US" sz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Property tax deadlines fall within the September-October range, with second installments due in November. A significant portion of local revenues are expected around this timeframe. Total fiscal year-to-date Local Revenues of $466,175,352.57 are 8.13% higher than the previous year. Current month QBE and other State Revenues fall within expectations, as well as investment earnings.</a:t>
          </a:r>
        </a:p>
      </xdr:txBody>
    </xdr:sp>
    <xdr:clientData/>
  </xdr:twoCellAnchor>
  <xdr:twoCellAnchor>
    <xdr:from>
      <xdr:col>1</xdr:col>
      <xdr:colOff>3995</xdr:colOff>
      <xdr:row>54</xdr:row>
      <xdr:rowOff>136883</xdr:rowOff>
    </xdr:from>
    <xdr:to>
      <xdr:col>13</xdr:col>
      <xdr:colOff>586154</xdr:colOff>
      <xdr:row>59</xdr:row>
      <xdr:rowOff>52917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8CE7D9F-6A6F-4765-954C-98589C62D3B0}"/>
            </a:ext>
          </a:extLst>
        </xdr:cNvPr>
        <xdr:cNvSpPr txBox="1"/>
      </xdr:nvSpPr>
      <xdr:spPr>
        <a:xfrm>
          <a:off x="384995" y="10508550"/>
          <a:ext cx="7948159" cy="942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Amounts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attributable to the General Fund Instruction are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higher than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the previous reporting period.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With the largest increases being attributable to Teacher Salaries ($5M), Digital Textbooks ($4M), and State Health Benefit ($2.5M). State Health benefit will trend higher than previous periods throughout the year because of the rate changes from the DCH. Total increases are around $9M because of some notable decreases such as Workmen Compensation Claims, etc. Other Expenditures are within expectation.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14645</xdr:colOff>
      <xdr:row>34</xdr:row>
      <xdr:rowOff>42843</xdr:rowOff>
    </xdr:from>
    <xdr:to>
      <xdr:col>13</xdr:col>
      <xdr:colOff>588466</xdr:colOff>
      <xdr:row>54</xdr:row>
      <xdr:rowOff>111472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1AC605A-F596-4D14-8C86-53D8D5272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</xdr:row>
      <xdr:rowOff>180974</xdr:rowOff>
    </xdr:from>
    <xdr:to>
      <xdr:col>13</xdr:col>
      <xdr:colOff>590550</xdr:colOff>
      <xdr:row>25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2B89F9-4057-4ECB-88EC-FBFA8DE5D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A334-2A9D-43E3-BDB2-522DD4C14BEB}">
  <sheetPr>
    <pageSetUpPr fitToPage="1"/>
  </sheetPr>
  <dimension ref="A1:AW60"/>
  <sheetViews>
    <sheetView tabSelected="1" zoomScale="130" zoomScaleNormal="130" workbookViewId="0">
      <selection activeCell="Q4" sqref="Q4"/>
    </sheetView>
  </sheetViews>
  <sheetFormatPr defaultColWidth="9.140625" defaultRowHeight="15" x14ac:dyDescent="0.25"/>
  <cols>
    <col min="1" max="1" width="5.7109375" style="11" customWidth="1"/>
    <col min="2" max="10" width="9.140625" style="11"/>
    <col min="11" max="11" width="9.140625" style="11" customWidth="1"/>
    <col min="12" max="13" width="9.140625" style="11"/>
    <col min="14" max="14" width="9.140625" style="11" customWidth="1"/>
    <col min="15" max="15" width="6.5703125" style="11" customWidth="1"/>
    <col min="17" max="17" width="19" bestFit="1" customWidth="1"/>
    <col min="50" max="16384" width="9.140625" style="11"/>
  </cols>
  <sheetData>
    <row r="1" spans="1:14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2" t="s">
        <v>18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49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49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49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49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49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49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49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49" x14ac:dyDescent="0.25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Q24" s="30"/>
    </row>
    <row r="25" spans="1:49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Q25" s="30"/>
    </row>
    <row r="26" spans="1:49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Q26" s="30"/>
    </row>
    <row r="27" spans="1:49" s="20" customFormat="1" ht="15.7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11"/>
      <c r="P27"/>
      <c r="Q27" s="30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ht="21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Q28" s="30"/>
    </row>
    <row r="29" spans="1:49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Q29" s="30"/>
    </row>
    <row r="30" spans="1:49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Q30" s="17"/>
    </row>
    <row r="31" spans="1:49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Q31" s="30"/>
    </row>
    <row r="32" spans="1:49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2:14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2:14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2:14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2:14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2:14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2:14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2:14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2:14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2:14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2:14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14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2:14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2:14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2:14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2:14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2:14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2:14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4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2:14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2:14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2:14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2:14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2:14" ht="14.25" customHeight="1" x14ac:dyDescent="0.3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1"/>
    </row>
    <row r="57" spans="2:14" ht="21.75" customHeight="1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ht="15" customHeight="1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2:14" ht="39" customHeight="1" x14ac:dyDescent="0.25"/>
  </sheetData>
  <mergeCells count="3">
    <mergeCell ref="A1:N1"/>
    <mergeCell ref="A2:N2"/>
    <mergeCell ref="A3:N3"/>
  </mergeCells>
  <pageMargins left="0.6" right="0.6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4AB1-5497-41D9-BB94-2A166690DEF5}">
  <dimension ref="A1:F24"/>
  <sheetViews>
    <sheetView zoomScale="110" zoomScaleNormal="110" workbookViewId="0">
      <selection activeCell="B23" sqref="B23"/>
    </sheetView>
  </sheetViews>
  <sheetFormatPr defaultRowHeight="15" x14ac:dyDescent="0.25"/>
  <cols>
    <col min="1" max="1" width="30.140625" customWidth="1"/>
    <col min="2" max="2" width="25.5703125" customWidth="1"/>
    <col min="3" max="3" width="26" customWidth="1"/>
    <col min="4" max="4" width="17.5703125" customWidth="1"/>
    <col min="6" max="6" width="17.42578125" customWidth="1"/>
    <col min="7" max="7" width="9.5703125" customWidth="1"/>
  </cols>
  <sheetData>
    <row r="1" spans="1:6" x14ac:dyDescent="0.25">
      <c r="A1" s="33" t="s">
        <v>12</v>
      </c>
      <c r="B1" s="33"/>
      <c r="C1" s="33"/>
      <c r="D1" s="33"/>
    </row>
    <row r="2" spans="1:6" x14ac:dyDescent="0.25">
      <c r="A2" s="33" t="s">
        <v>13</v>
      </c>
      <c r="B2" s="33"/>
      <c r="C2" s="33"/>
      <c r="D2" s="33"/>
    </row>
    <row r="3" spans="1:6" x14ac:dyDescent="0.25">
      <c r="A3" s="34" t="s">
        <v>18</v>
      </c>
      <c r="B3" s="34"/>
      <c r="C3" s="34"/>
      <c r="D3" s="34"/>
    </row>
    <row r="4" spans="1:6" ht="15.75" thickBot="1" x14ac:dyDescent="0.3">
      <c r="B4" s="1"/>
      <c r="C4" s="1"/>
      <c r="D4" s="1"/>
    </row>
    <row r="5" spans="1:6" ht="15.75" thickBot="1" x14ac:dyDescent="0.3">
      <c r="A5" s="35" t="s">
        <v>10</v>
      </c>
      <c r="B5" s="36"/>
      <c r="C5" s="36"/>
      <c r="D5" s="37"/>
    </row>
    <row r="6" spans="1:6" ht="60.75" customHeight="1" thickBot="1" x14ac:dyDescent="0.3">
      <c r="A6" s="9" t="s">
        <v>14</v>
      </c>
      <c r="B6" s="9" t="s">
        <v>16</v>
      </c>
      <c r="C6" s="9" t="s">
        <v>17</v>
      </c>
      <c r="D6" s="10" t="s">
        <v>0</v>
      </c>
    </row>
    <row r="7" spans="1:6" x14ac:dyDescent="0.25">
      <c r="A7" s="3" t="s">
        <v>2</v>
      </c>
      <c r="B7" s="15">
        <v>175157418.03</v>
      </c>
      <c r="C7" s="25">
        <v>340581323.85000002</v>
      </c>
      <c r="D7" s="18">
        <f>C7-B7</f>
        <v>165423905.82000002</v>
      </c>
      <c r="F7" s="19"/>
    </row>
    <row r="8" spans="1:6" x14ac:dyDescent="0.25">
      <c r="A8" s="3" t="s">
        <v>1</v>
      </c>
      <c r="B8" s="15">
        <v>48732788</v>
      </c>
      <c r="C8" s="25">
        <v>50469643.259999998</v>
      </c>
      <c r="D8" s="18">
        <f>C8-B8</f>
        <v>1736855.2599999979</v>
      </c>
      <c r="F8" s="19"/>
    </row>
    <row r="9" spans="1:6" x14ac:dyDescent="0.25">
      <c r="A9" s="3" t="s">
        <v>3</v>
      </c>
      <c r="B9" s="15">
        <v>614426.56999999995</v>
      </c>
      <c r="C9" s="25">
        <v>809249.72</v>
      </c>
      <c r="D9" s="18">
        <f t="shared" ref="D9" si="0">C9-B9</f>
        <v>194823.15000000002</v>
      </c>
      <c r="F9" s="4"/>
    </row>
    <row r="10" spans="1:6" ht="15.75" thickBot="1" x14ac:dyDescent="0.3">
      <c r="A10" s="5" t="s">
        <v>4</v>
      </c>
      <c r="B10" s="13">
        <f>SUM(B7:B9)</f>
        <v>224504632.59999999</v>
      </c>
      <c r="C10" s="13">
        <f>SUM(C7:C9)</f>
        <v>391860216.83000004</v>
      </c>
      <c r="D10" s="40">
        <f>C10-B10</f>
        <v>167355584.23000005</v>
      </c>
    </row>
    <row r="11" spans="1:6" ht="16.5" thickTop="1" thickBot="1" x14ac:dyDescent="0.3">
      <c r="A11" s="12"/>
      <c r="B11" s="7"/>
      <c r="C11" s="7"/>
      <c r="D11" s="8"/>
    </row>
    <row r="13" spans="1:6" ht="15.75" thickBot="1" x14ac:dyDescent="0.3"/>
    <row r="14" spans="1:6" ht="15.75" thickBot="1" x14ac:dyDescent="0.3">
      <c r="A14" s="35" t="s">
        <v>11</v>
      </c>
      <c r="B14" s="36"/>
      <c r="C14" s="38"/>
      <c r="D14" s="37"/>
    </row>
    <row r="15" spans="1:6" ht="60.75" customHeight="1" thickBot="1" x14ac:dyDescent="0.3">
      <c r="A15" s="9" t="s">
        <v>14</v>
      </c>
      <c r="B15" s="23" t="s">
        <v>16</v>
      </c>
      <c r="C15" s="10" t="s">
        <v>17</v>
      </c>
      <c r="D15" s="24" t="s">
        <v>0</v>
      </c>
    </row>
    <row r="16" spans="1:6" x14ac:dyDescent="0.25">
      <c r="A16" s="3" t="s">
        <v>5</v>
      </c>
      <c r="B16" s="15">
        <v>71835021.210001454</v>
      </c>
      <c r="C16" s="19">
        <v>80943118.90000017</v>
      </c>
      <c r="D16" s="18">
        <f>C16-B16</f>
        <v>9108097.6899987161</v>
      </c>
      <c r="F16" s="29"/>
    </row>
    <row r="17" spans="1:6" x14ac:dyDescent="0.25">
      <c r="A17" s="3" t="s">
        <v>6</v>
      </c>
      <c r="B17" s="15">
        <v>6551632.0899999309</v>
      </c>
      <c r="C17" s="4">
        <v>7506779.2599999988</v>
      </c>
      <c r="D17" s="18">
        <f t="shared" ref="D17:D18" si="1">C17-B17</f>
        <v>955147.17000006791</v>
      </c>
      <c r="F17" s="29"/>
    </row>
    <row r="18" spans="1:6" x14ac:dyDescent="0.25">
      <c r="A18" s="3" t="s">
        <v>7</v>
      </c>
      <c r="B18" s="15">
        <v>9963184.6899999436</v>
      </c>
      <c r="C18" s="19">
        <v>9344994.8699999973</v>
      </c>
      <c r="D18" s="18">
        <f t="shared" si="1"/>
        <v>-618189.81999994628</v>
      </c>
      <c r="F18" s="29"/>
    </row>
    <row r="19" spans="1:6" x14ac:dyDescent="0.25">
      <c r="A19" s="3" t="s">
        <v>8</v>
      </c>
      <c r="B19" s="15">
        <v>41204955.389999926</v>
      </c>
      <c r="C19" s="2">
        <v>45695199.25999999</v>
      </c>
      <c r="D19" s="18">
        <f>C19-B19</f>
        <v>4490243.8700000644</v>
      </c>
      <c r="F19" s="29"/>
    </row>
    <row r="20" spans="1:6" ht="15.75" thickBot="1" x14ac:dyDescent="0.3">
      <c r="A20" s="5" t="s">
        <v>9</v>
      </c>
      <c r="B20" s="13">
        <f>SUM(B16:B19)</f>
        <v>129554793.38000125</v>
      </c>
      <c r="C20" s="13">
        <f>SUM(C16:C19)</f>
        <v>143490092.29000017</v>
      </c>
      <c r="D20" s="14">
        <f>C20-B20</f>
        <v>13935298.909998924</v>
      </c>
    </row>
    <row r="21" spans="1:6" ht="16.5" thickTop="1" thickBot="1" x14ac:dyDescent="0.3">
      <c r="A21" s="6"/>
      <c r="B21" s="7"/>
      <c r="C21" s="7"/>
      <c r="D21" s="8"/>
    </row>
    <row r="23" spans="1:6" x14ac:dyDescent="0.25">
      <c r="B23" s="16"/>
      <c r="C23" s="30"/>
      <c r="D23" s="17"/>
    </row>
    <row r="24" spans="1:6" x14ac:dyDescent="0.25">
      <c r="C24" s="39"/>
    </row>
  </sheetData>
  <mergeCells count="5">
    <mergeCell ref="A1:D1"/>
    <mergeCell ref="A2:D2"/>
    <mergeCell ref="A3:D3"/>
    <mergeCell ref="A5:D5"/>
    <mergeCell ref="A14:D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PY to CY Comparison Graph</vt:lpstr>
      <vt:lpstr>PY Comparison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Dawson (Finance)</dc:creator>
  <cp:lastModifiedBy>Thomas Lowery (Finance)</cp:lastModifiedBy>
  <cp:lastPrinted>2022-11-16T21:32:22Z</cp:lastPrinted>
  <dcterms:created xsi:type="dcterms:W3CDTF">2021-09-22T12:28:47Z</dcterms:created>
  <dcterms:modified xsi:type="dcterms:W3CDTF">2023-11-15T06:22:20Z</dcterms:modified>
</cp:coreProperties>
</file>