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csd-my.sharepoint.com/personal/e20235489_dekalbschoolsga_org/Documents/Desktop/KPI Folder - Thomas L/March/"/>
    </mc:Choice>
  </mc:AlternateContent>
  <xr:revisionPtr revIDLastSave="1" documentId="8_{2876154A-36A0-47BC-834D-C9C2B6488036}" xr6:coauthVersionLast="47" xr6:coauthVersionMax="47" xr10:uidLastSave="{6F31D320-695E-488C-8B4C-8CD539822633}"/>
  <bookViews>
    <workbookView xWindow="-120" yWindow="-120" windowWidth="20730" windowHeight="11160" xr2:uid="{259C3B71-1DB4-4FE4-88F0-9E17C04DDCBD}"/>
  </bookViews>
  <sheets>
    <sheet name="PY to CY Comparison Graph" sheetId="3" r:id="rId1"/>
    <sheet name="PY Comparison Tabl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D18" i="1" l="1"/>
  <c r="D17" i="1"/>
  <c r="D16" i="1"/>
  <c r="D9" i="1"/>
  <c r="D8" i="1"/>
  <c r="D7" i="1"/>
  <c r="B20" i="1"/>
  <c r="B10" i="1"/>
  <c r="C10" i="1" l="1"/>
  <c r="D10" i="1" s="1"/>
  <c r="D19" i="1" l="1"/>
  <c r="C20" i="1"/>
  <c r="D20" i="1" l="1"/>
  <c r="D23" i="1" s="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<sst xmlns="http://schemas.openxmlformats.org/spreadsheetml/2006/main" count="25" uniqueCount="19">
  <si>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</si>
  <si>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</si>
  <si>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</si>
  <si>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</si>
  <si>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</si>
  <si>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</si>
  <si>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</si>
  <si>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</si>
  <si>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</si>
  <si>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</si>
  <si>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</si>
  <si>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</si>
  <si>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</si>
  <si>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</si>
  <si>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</si>
  <si>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</si>
  <si>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March - 03/31/2024</t>
  </si>
  <si>
    <t>FY23 - Prior Fiscal Year</t>
  </si>
  <si>
    <t>FY24 - Current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</si>
</sst>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
      <i/>
      <sz val="11"/>
      <color rgb="FFFF0000"/>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8">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Border="1"/>
    <xf numFmtId="38" fontId="6" fillId="0" borderId="0" xfId="0" applyNumberFormat="1" applyFont="1" applyAlignment="1">
      <alignment vertical="center"/>
    </xf>
    <xf numFmtId="0" fontId="7" fillId="3" borderId="0" xfId="0" applyFont="1" applyFill="1"/>
    <xf numFmtId="0" fontId="9" fillId="3" borderId="0" xfId="0" applyFont="1" applyFill="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xf numFmtId="14" fontId="1" fillId="3" borderId="0" xfId="0" applyNumberFormat="1" applyFont="1" applyFill="1" applyAlignment="1">
      <alignment horizontal="center"/>
    </xf>
    <xf numFmtId="0" fontId="8" fillId="3" borderId="0" xfId="0" applyFont="1" applyFill="1" applyAlignment="1">
      <alignment horizontal="center"/>
    </xf>
    <xf numFmtId="43" fontId="0" fillId="0" borderId="0" xfId="1" applyFont="1"/>
    <xf numFmtId="164" fontId="3" fillId="0" borderId="5" xfId="1" applyNumberFormat="1" applyFont="1" applyBorder="1"/>
    <xf numFmtId="165" fontId="0" fillId="0" borderId="0" xfId="2" applyNumberFormat="1" applyFont="1"/>
    <xf numFmtId="0" fontId="10" fillId="0" borderId="0" xfId="0" applyFont="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FY23 -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#,##0_);[Red]\(#,##0\)</c:formatCode>
                <c:ptCount val="5"/>
                <c:pt idx="0">
                  <c:v>70216909.210001424</c:v>
                </c:pt>
                <c:pt idx="1">
                  <c:v>6473181.319999923</c:v>
                </c:pt>
                <c:pt idx="2">
                  <c:v>12768307.069999944</c:v>
                </c:pt>
                <c:pt idx="3">
                  <c:v>21433969.039999932</c:v>
                </c:pt>
                <c:pt idx="4" formatCode="_(* #,##0_);_(* \(#,##0\);_(* &quot;-&quot;??_);_(@_)">
                  <c:v>110892366.64000122</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FY24 -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82415233.810000002</c:v>
                </c:pt>
                <c:pt idx="1">
                  <c:v>7752749.4800000004</c:v>
                </c:pt>
                <c:pt idx="2">
                  <c:v>12171602.890000001</c:v>
                </c:pt>
                <c:pt idx="3">
                  <c:v>22989422.82</c:v>
                </c:pt>
                <c:pt idx="4" formatCode="_(* #,##0_);_(* \(#,##0\);_(* &quot;-&quot;??_);_(@_)">
                  <c:v>125329009</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FY23 -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13849974.869999999</c:v>
                </c:pt>
                <c:pt idx="1">
                  <c:v>49519466.850000001</c:v>
                </c:pt>
                <c:pt idx="2">
                  <c:v>1896424.91</c:v>
                </c:pt>
                <c:pt idx="3" formatCode="_(* #,##0_);_(* \(#,##0\);_(* &quot;-&quot;??_);_(@_)">
                  <c:v>65265866.629999995</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FY24 -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11659674.780000001</c:v>
                </c:pt>
                <c:pt idx="1">
                  <c:v>51019824.670000002</c:v>
                </c:pt>
                <c:pt idx="2">
                  <c:v>9090731.7199999988</c:v>
                </c:pt>
                <c:pt idx="3" formatCode="_(* #,##0_);_(* \(#,##0\);_(* &quot;-&quot;??_);_(@_)">
                  <c:v>71770231.170000002</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13607</xdr:colOff>
      <xdr:row>27</xdr:row>
      <xdr:rowOff>95250</xdr:rowOff>
    </xdr:from>
    <xdr:to>
      <xdr:col>13</xdr:col>
      <xdr:colOff>597013</xdr:colOff>
      <xdr:row>33</xdr:row>
      <xdr:rowOff>21982</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394607" y="4857750"/>
          <a:ext cx="7881021" cy="1150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rPr>
            <a:t>Monthly local revenues are in line with the cyclical nature of property tax collections. Although lower than the prior period, they are 12% higher when compared to YTD totals. State Revenues are largely comparable to the prior period with modest increases. For Other Revenue, </a:t>
          </a:r>
          <a:r>
            <a:rPr lang="en-US" sz="1200" baseline="0">
              <a:solidFill>
                <a:sysClr val="windowText" lastClr="000000"/>
              </a:solidFill>
              <a:latin typeface="+mn-lt"/>
              <a:ea typeface="+mn-ea"/>
              <a:cs typeface="+mn-cs"/>
            </a:rPr>
            <a:t>due to the receipt of State Fiscal Recovery Funds (falling into our "Other Revenue" category as per GDOE's Object classification), there was a comparably large increase. It may be also noted that Invesment income has increased due to rising interest rates and the strategic movement of larger cash reserves to Georgia LGIP accounts until needed for current expenditures.</a:t>
          </a:r>
        </a:p>
      </xdr:txBody>
    </xdr:sp>
    <xdr:clientData/>
  </xdr:twoCellAnchor>
  <xdr:twoCellAnchor>
    <xdr:from>
      <xdr:col>1</xdr:col>
      <xdr:colOff>17318</xdr:colOff>
      <xdr:row>56</xdr:row>
      <xdr:rowOff>136882</xdr:rowOff>
    </xdr:from>
    <xdr:to>
      <xdr:col>13</xdr:col>
      <xdr:colOff>586154</xdr:colOff>
      <xdr:row>61</xdr:row>
      <xdr:rowOff>207817</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943841" y="10510473"/>
          <a:ext cx="7842472" cy="1101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latin typeface="+mn-lt"/>
              <a:ea typeface="+mn-ea"/>
              <a:cs typeface="+mn-cs"/>
            </a:rPr>
            <a:t>Overall expenditures increased from the prior period,</a:t>
          </a:r>
          <a:r>
            <a:rPr lang="en-US" sz="1200" baseline="0">
              <a:solidFill>
                <a:sysClr val="windowText" lastClr="000000"/>
              </a:solidFill>
              <a:latin typeface="+mn-lt"/>
              <a:ea typeface="+mn-ea"/>
              <a:cs typeface="+mn-cs"/>
            </a:rPr>
            <a:t> with the largest increases reflected within instruction. Some areas of note are the purchase of digital textbooks up $2M for Current period, and State Health Insurance following the rate increases. Aides and Paraprofessionals saw a 20% increase in both current and YTD totals. Other categories seemed in line with the prior period.</a:t>
          </a:r>
          <a:endParaRPr lang="en-US" sz="1200">
            <a:solidFill>
              <a:sysClr val="windowText" lastClr="000000"/>
            </a:solidFill>
            <a:latin typeface="+mn-lt"/>
            <a:ea typeface="+mn-ea"/>
            <a:cs typeface="+mn-cs"/>
          </a:endParaRPr>
        </a:p>
      </xdr:txBody>
    </xdr:sp>
    <xdr:clientData/>
  </xdr:twoCellAnchor>
  <xdr:twoCellAnchor>
    <xdr:from>
      <xdr:col>1</xdr:col>
      <xdr:colOff>14645</xdr:colOff>
      <xdr:row>36</xdr:row>
      <xdr:rowOff>42843</xdr:rowOff>
    </xdr:from>
    <xdr:to>
      <xdr:col>13</xdr:col>
      <xdr:colOff>588466</xdr:colOff>
      <xdr:row>56</xdr:row>
      <xdr:rowOff>111472</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5</xdr:row>
      <xdr:rowOff>180974</xdr:rowOff>
    </xdr:from>
    <xdr:to>
      <xdr:col>13</xdr:col>
      <xdr:colOff>590550</xdr:colOff>
      <xdr:row>27</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2:AY62"/>
  <sheetViews>
    <sheetView tabSelected="1" zoomScale="85" zoomScaleNormal="85" workbookViewId="0">
      <selection activeCell="B4" sqref="B4:N4"/>
    </sheetView>
  </sheetViews>
  <sheetFormatPr defaultColWidth="0" defaultRowHeight="15" x14ac:dyDescent="0.25"/>
  <cols>
    <col min="1" max="1" width="6.5703125" style="11" customWidth="1"/>
    <col min="2" max="13" width="11.28515625" style="11" customWidth="1"/>
    <col min="14" max="14" width="15.7109375" style="11" customWidth="1"/>
    <col min="15" max="15" width="6.5703125" style="11" hidden="1" customWidth="1"/>
    <col min="16" max="16" width="9.85546875" hidden="1" customWidth="1"/>
    <col min="17" max="51" width="0" style="11" hidden="1" customWidth="1"/>
    <col min="52" max="16384" width="9.140625" style="11" hidden="1"/>
  </cols>
  <sheetData>
    <row r="2" spans="1:14" x14ac:dyDescent="0.25">
      <c r="B2" s="30" t="s">
        <v>12</v>
      </c>
      <c r="C2" s="30"/>
      <c r="D2" s="30"/>
      <c r="E2" s="30"/>
      <c r="F2" s="30"/>
      <c r="G2" s="30"/>
      <c r="H2" s="30"/>
      <c r="I2" s="30"/>
      <c r="J2" s="30"/>
      <c r="K2" s="30"/>
      <c r="L2" s="30"/>
      <c r="M2" s="30"/>
      <c r="N2" s="30"/>
    </row>
    <row r="3" spans="1:14" x14ac:dyDescent="0.25">
      <c r="B3" s="30" t="s">
        <v>15</v>
      </c>
      <c r="C3" s="30"/>
      <c r="D3" s="30"/>
      <c r="E3" s="30"/>
      <c r="F3" s="30"/>
      <c r="G3" s="30"/>
      <c r="H3" s="30"/>
      <c r="I3" s="30"/>
      <c r="J3" s="30"/>
      <c r="K3" s="30"/>
      <c r="L3" s="30"/>
      <c r="M3" s="30"/>
      <c r="N3" s="30"/>
    </row>
    <row r="4" spans="1:14" x14ac:dyDescent="0.25">
      <c r="B4" s="31" t="s">
        <v>16</v>
      </c>
      <c r="C4" s="31"/>
      <c r="D4" s="31"/>
      <c r="E4" s="31"/>
      <c r="F4" s="31"/>
      <c r="G4" s="31"/>
      <c r="H4" s="31"/>
      <c r="I4" s="31"/>
      <c r="J4" s="31"/>
      <c r="K4" s="31"/>
      <c r="L4" s="31"/>
      <c r="M4" s="31"/>
      <c r="N4" s="31"/>
    </row>
    <row r="5" spans="1:14" x14ac:dyDescent="0.25">
      <c r="B5" s="24"/>
      <c r="C5" s="24"/>
      <c r="D5" s="24"/>
      <c r="E5" s="24"/>
      <c r="F5" s="24"/>
      <c r="G5" s="24"/>
      <c r="H5" s="24"/>
      <c r="I5" s="24"/>
      <c r="J5" s="24"/>
      <c r="K5" s="24"/>
      <c r="L5" s="24"/>
      <c r="M5" s="24"/>
      <c r="N5" s="24"/>
    </row>
    <row r="6" spans="1:14" x14ac:dyDescent="0.25">
      <c r="A6" s="24"/>
      <c r="B6" s="24"/>
      <c r="C6" s="24"/>
      <c r="D6" s="24"/>
      <c r="E6" s="24"/>
      <c r="F6" s="24"/>
      <c r="G6" s="24"/>
      <c r="H6" s="24"/>
      <c r="I6" s="24"/>
      <c r="J6" s="24"/>
      <c r="K6" s="24"/>
      <c r="L6" s="24"/>
      <c r="M6" s="24"/>
      <c r="N6" s="24"/>
    </row>
    <row r="7" spans="1:14" x14ac:dyDescent="0.25">
      <c r="A7" s="24"/>
      <c r="B7" s="24"/>
      <c r="C7" s="24"/>
      <c r="D7" s="24"/>
      <c r="E7" s="24"/>
      <c r="F7" s="24"/>
      <c r="G7" s="24"/>
      <c r="H7" s="24"/>
      <c r="I7" s="24"/>
      <c r="J7" s="24"/>
      <c r="K7" s="24"/>
      <c r="L7" s="24"/>
      <c r="M7" s="24"/>
      <c r="N7" s="24"/>
    </row>
    <row r="29" spans="1:16" s="19" customFormat="1" ht="15.75" customHeight="1" x14ac:dyDescent="0.25">
      <c r="A29" s="20"/>
      <c r="B29" s="20"/>
      <c r="C29" s="20"/>
      <c r="D29" s="20"/>
      <c r="E29" s="20"/>
      <c r="F29" s="20"/>
      <c r="G29" s="20"/>
      <c r="H29" s="20"/>
      <c r="I29" s="20"/>
      <c r="J29" s="20"/>
      <c r="K29" s="20"/>
      <c r="L29" s="20"/>
      <c r="M29" s="20"/>
      <c r="N29" s="20"/>
      <c r="O29" s="11"/>
      <c r="P29"/>
    </row>
    <row r="30" spans="1:16" ht="21" customHeight="1" x14ac:dyDescent="0.25">
      <c r="A30" s="20"/>
      <c r="B30" s="20"/>
      <c r="C30" s="20"/>
      <c r="D30" s="20"/>
      <c r="E30" s="20"/>
      <c r="F30" s="20"/>
      <c r="G30" s="20"/>
      <c r="H30" s="20"/>
      <c r="I30" s="20"/>
      <c r="J30" s="20"/>
      <c r="K30" s="20"/>
      <c r="L30" s="20"/>
      <c r="M30" s="20"/>
      <c r="N30" s="20"/>
    </row>
    <row r="58" spans="2:14" ht="14.25" customHeight="1" x14ac:dyDescent="0.3">
      <c r="B58" s="25"/>
      <c r="C58" s="25"/>
      <c r="D58" s="25"/>
      <c r="E58" s="25"/>
      <c r="F58" s="25"/>
      <c r="G58" s="25"/>
      <c r="H58" s="25"/>
      <c r="I58" s="25"/>
      <c r="J58" s="25"/>
      <c r="K58" s="25"/>
      <c r="L58" s="25"/>
      <c r="M58" s="25"/>
    </row>
    <row r="59" spans="2:14" ht="21.75" customHeight="1" x14ac:dyDescent="0.25">
      <c r="B59" s="20"/>
      <c r="C59" s="20"/>
      <c r="D59" s="20"/>
      <c r="E59" s="20"/>
      <c r="F59" s="20"/>
      <c r="G59" s="20"/>
      <c r="H59" s="20"/>
      <c r="I59" s="20"/>
      <c r="J59" s="20"/>
      <c r="K59" s="20"/>
      <c r="L59" s="20"/>
      <c r="M59" s="20"/>
      <c r="N59" s="20"/>
    </row>
    <row r="60" spans="2:14" ht="15" customHeight="1" x14ac:dyDescent="0.25">
      <c r="B60" s="20"/>
      <c r="C60" s="20"/>
      <c r="D60" s="20"/>
      <c r="E60" s="20"/>
      <c r="F60" s="20"/>
      <c r="G60" s="20"/>
      <c r="H60" s="20"/>
      <c r="I60" s="20"/>
      <c r="J60" s="20"/>
      <c r="K60" s="20"/>
      <c r="L60" s="20"/>
      <c r="M60" s="20"/>
      <c r="N60" s="20"/>
    </row>
    <row r="62" spans="2:14" ht="39" customHeight="1" x14ac:dyDescent="0.25"/>
  </sheetData>
  <mergeCells count="3">
    <mergeCell ref="B2:N2"/>
    <mergeCell ref="B3:N3"/>
    <mergeCell ref="B4:N4"/>
  </mergeCells>
  <pageMargins left="0.6" right="0.6" top="0.75" bottom="0.75" header="0.3" footer="0.3"/>
  <pageSetup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zoomScale="110" zoomScaleNormal="110" workbookViewId="0">
      <selection activeCell="F20" sqref="F20"/>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2" t="s">
        <v>12</v>
      </c>
      <c r="B1" s="32"/>
      <c r="C1" s="32"/>
      <c r="D1" s="32"/>
    </row>
    <row r="2" spans="1:6" x14ac:dyDescent="0.25">
      <c r="A2" s="32" t="s">
        <v>13</v>
      </c>
      <c r="B2" s="32"/>
      <c r="C2" s="32"/>
      <c r="D2" s="32"/>
    </row>
    <row r="3" spans="1:6" x14ac:dyDescent="0.25">
      <c r="A3" s="33" t="s">
        <v>16</v>
      </c>
      <c r="B3" s="33"/>
      <c r="C3" s="33"/>
      <c r="D3" s="33"/>
    </row>
    <row r="4" spans="1:6" ht="15.75" thickBot="1" x14ac:dyDescent="0.3">
      <c r="B4" s="1"/>
      <c r="C4" s="1"/>
      <c r="D4" s="1"/>
    </row>
    <row r="5" spans="1:6" ht="15.75" thickBot="1" x14ac:dyDescent="0.3">
      <c r="A5" s="34" t="s">
        <v>10</v>
      </c>
      <c r="B5" s="35"/>
      <c r="C5" s="35"/>
      <c r="D5" s="36"/>
    </row>
    <row r="6" spans="1:6" ht="60.75" customHeight="1" thickBot="1" x14ac:dyDescent="0.3">
      <c r="A6" s="9" t="s">
        <v>14</v>
      </c>
      <c r="B6" s="9" t="s">
        <v>17</v>
      </c>
      <c r="C6" s="9" t="s">
        <v>18</v>
      </c>
      <c r="D6" s="10" t="s">
        <v>0</v>
      </c>
    </row>
    <row r="7" spans="1:6" x14ac:dyDescent="0.25">
      <c r="A7" s="3" t="s">
        <v>2</v>
      </c>
      <c r="B7" s="23">
        <v>13849974.869999999</v>
      </c>
      <c r="C7" s="23">
        <v>11659674.780000001</v>
      </c>
      <c r="D7" s="17">
        <f>C7-B7</f>
        <v>-2190300.089999998</v>
      </c>
    </row>
    <row r="8" spans="1:6" x14ac:dyDescent="0.25">
      <c r="A8" s="3" t="s">
        <v>1</v>
      </c>
      <c r="B8" s="23">
        <v>49519466.850000001</v>
      </c>
      <c r="C8" s="23">
        <v>51019824.670000002</v>
      </c>
      <c r="D8" s="17">
        <f>C8-B8</f>
        <v>1500357.8200000003</v>
      </c>
    </row>
    <row r="9" spans="1:6" x14ac:dyDescent="0.25">
      <c r="A9" s="3" t="s">
        <v>3</v>
      </c>
      <c r="B9" s="23">
        <v>1896424.91</v>
      </c>
      <c r="C9" s="23">
        <f>6147132+2935252.1+8347.62</f>
        <v>9090731.7199999988</v>
      </c>
      <c r="D9" s="17">
        <f t="shared" ref="D9" si="0">C9-B9</f>
        <v>7194306.8099999987</v>
      </c>
      <c r="E9" s="29"/>
    </row>
    <row r="10" spans="1:6" ht="15.75" thickBot="1" x14ac:dyDescent="0.3">
      <c r="A10" s="5" t="s">
        <v>4</v>
      </c>
      <c r="B10" s="13">
        <f>SUM(B7:B9)</f>
        <v>65265866.629999995</v>
      </c>
      <c r="C10" s="13">
        <f>SUM(C7:C9)</f>
        <v>71770231.170000002</v>
      </c>
      <c r="D10" s="14">
        <f>C10-B10</f>
        <v>6504364.5400000066</v>
      </c>
    </row>
    <row r="11" spans="1:6" ht="16.5" thickTop="1" thickBot="1" x14ac:dyDescent="0.3">
      <c r="A11" s="12"/>
      <c r="B11" s="7"/>
      <c r="C11" s="7"/>
      <c r="D11" s="8"/>
    </row>
    <row r="13" spans="1:6" ht="15.75" thickBot="1" x14ac:dyDescent="0.3"/>
    <row r="14" spans="1:6" ht="15.75" thickBot="1" x14ac:dyDescent="0.3">
      <c r="A14" s="34" t="s">
        <v>11</v>
      </c>
      <c r="B14" s="35"/>
      <c r="C14" s="37"/>
      <c r="D14" s="36"/>
    </row>
    <row r="15" spans="1:6" ht="60.75" customHeight="1" thickBot="1" x14ac:dyDescent="0.3">
      <c r="A15" s="9" t="s">
        <v>14</v>
      </c>
      <c r="B15" s="21" t="s">
        <v>17</v>
      </c>
      <c r="C15" s="10" t="s">
        <v>18</v>
      </c>
      <c r="D15" s="22" t="s">
        <v>0</v>
      </c>
    </row>
    <row r="16" spans="1:6" x14ac:dyDescent="0.25">
      <c r="A16" s="3" t="s">
        <v>5</v>
      </c>
      <c r="B16" s="18">
        <v>70216909.210001424</v>
      </c>
      <c r="C16" s="18">
        <v>82415233.810000002</v>
      </c>
      <c r="D16" s="17">
        <f>C16-B16</f>
        <v>12198324.599998578</v>
      </c>
      <c r="F16" s="26"/>
    </row>
    <row r="17" spans="1:6" x14ac:dyDescent="0.25">
      <c r="A17" s="3" t="s">
        <v>6</v>
      </c>
      <c r="B17" s="4">
        <v>6473181.319999923</v>
      </c>
      <c r="C17" s="4">
        <v>7752749.4800000004</v>
      </c>
      <c r="D17" s="17">
        <f>C17-B17</f>
        <v>1279568.1600000774</v>
      </c>
      <c r="F17" s="26"/>
    </row>
    <row r="18" spans="1:6" x14ac:dyDescent="0.25">
      <c r="A18" s="3" t="s">
        <v>7</v>
      </c>
      <c r="B18" s="18">
        <v>12768307.069999944</v>
      </c>
      <c r="C18" s="18">
        <v>12171602.890000001</v>
      </c>
      <c r="D18" s="17">
        <f t="shared" ref="D18" si="1">C18-B18</f>
        <v>-596704.17999994382</v>
      </c>
      <c r="F18" s="26"/>
    </row>
    <row r="19" spans="1:6" x14ac:dyDescent="0.25">
      <c r="A19" s="3" t="s">
        <v>8</v>
      </c>
      <c r="B19" s="2">
        <v>21433969.039999932</v>
      </c>
      <c r="C19" s="2">
        <v>22989422.82</v>
      </c>
      <c r="D19" s="17">
        <f>C19-B19</f>
        <v>1555453.7800000682</v>
      </c>
      <c r="F19" s="26"/>
    </row>
    <row r="20" spans="1:6" ht="15.75" thickBot="1" x14ac:dyDescent="0.3">
      <c r="A20" s="5" t="s">
        <v>9</v>
      </c>
      <c r="B20" s="13">
        <f>SUM(B16:B19)</f>
        <v>110892366.64000122</v>
      </c>
      <c r="C20" s="13">
        <f>SUM(C16:C19)</f>
        <v>125329009</v>
      </c>
      <c r="D20" s="27">
        <f>C20-B20</f>
        <v>14436642.359998778</v>
      </c>
      <c r="F20" s="28"/>
    </row>
    <row r="21" spans="1:6" ht="16.5" thickTop="1" thickBot="1" x14ac:dyDescent="0.3">
      <c r="A21" s="6"/>
      <c r="B21" s="7"/>
      <c r="C21" s="7"/>
      <c r="D21" s="8"/>
    </row>
    <row r="23" spans="1:6" x14ac:dyDescent="0.25">
      <c r="B23" s="15"/>
      <c r="C23" s="16"/>
      <c r="D23" s="16">
        <f>D20/B20</f>
        <v>0.13018607860418027</v>
      </c>
    </row>
    <row r="24" spans="1:6" x14ac:dyDescent="0.25">
      <c r="B24" s="15"/>
      <c r="C24" s="16"/>
      <c r="D24" s="16"/>
    </row>
    <row r="26" spans="1:6" x14ac:dyDescent="0.25">
      <c r="C26" s="16"/>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David Tran (Finance)</cp:lastModifiedBy>
  <cp:lastPrinted>2024-04-15T22:09:25Z</cp:lastPrinted>
  <dcterms:created xsi:type="dcterms:W3CDTF">2021-09-22T12:28:47Z</dcterms:created>
  <dcterms:modified xsi:type="dcterms:W3CDTF">2024-04-15T22:09:38Z</dcterms:modified>
</cp:coreProperties>
</file>